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66925"/>
  <mc:AlternateContent xmlns:mc="http://schemas.openxmlformats.org/markup-compatibility/2006">
    <mc:Choice Requires="x15">
      <x15ac:absPath xmlns:x15ac="http://schemas.microsoft.com/office/spreadsheetml/2010/11/ac" url="https://vattenfall.sharepoint.com/sites/CustomerCareSalesOriginationGermany/Shared Documents/Renewables/DV Stammdatentemplate/"/>
    </mc:Choice>
  </mc:AlternateContent>
  <xr:revisionPtr revIDLastSave="160" documentId="8_{0D90DA5A-221C-4DFF-80E9-47266427E08A}" xr6:coauthVersionLast="47" xr6:coauthVersionMax="47" xr10:uidLastSave="{FA78D71D-B594-4004-9581-C4DB154F0615}"/>
  <bookViews>
    <workbookView xWindow="30345" yWindow="1365" windowWidth="21600" windowHeight="11385" xr2:uid="{FB3A3FA4-ADCC-46B8-87BD-BCA261AEE68F}"/>
  </bookViews>
  <sheets>
    <sheet name="W_Checkliste" sheetId="7" r:id="rId1"/>
    <sheet name="W_Vertrags- und Ansprechpartner" sheetId="1" r:id="rId2"/>
    <sheet name="W_Parkstammdaten" sheetId="2" r:id="rId3"/>
    <sheet name="W_Anlagenstammdaten" sheetId="3" r:id="rId4"/>
    <sheet name="W_Redispatch 2.0 Stammdaten" sheetId="5" r:id="rId5"/>
  </sheets>
  <definedNames>
    <definedName name="Facility_City" localSheetId="0">W_Checkliste!$F$27</definedName>
    <definedName name="Facility_City" localSheetId="2">W_Parkstammdaten!$F$12</definedName>
    <definedName name="Facility_City" localSheetId="4">'W_Redispatch 2.0 Stammdaten'!#REF!</definedName>
    <definedName name="Facility_Comment" localSheetId="1">'W_Vertrags- und Ansprechpartner'!$G$29</definedName>
    <definedName name="Facility_CountEEGLoadmanagement" localSheetId="0">W_Checkliste!#REF!</definedName>
    <definedName name="Facility_CountEEGLoadmanagement" localSheetId="2">W_Parkstammdaten!#REF!</definedName>
    <definedName name="Facility_CountEEGLoadmanagement" localSheetId="4">'W_Redispatch 2.0 Stammdaten'!#REF!</definedName>
    <definedName name="Facility_CountPlants" localSheetId="0">W_Checkliste!$F$33</definedName>
    <definedName name="Facility_CountPlants" localSheetId="2">W_Parkstammdaten!$F$16</definedName>
    <definedName name="Facility_CountPlants" localSheetId="4">'W_Redispatch 2.0 Stammdaten'!#REF!</definedName>
    <definedName name="Facility_DialUpSoftware" localSheetId="0">W_Checkliste!$F$45</definedName>
    <definedName name="Facility_DialUpSoftware" localSheetId="2">W_Parkstammdaten!$F$24</definedName>
    <definedName name="Facility_DialUpSoftware" localSheetId="4">'W_Redispatch 2.0 Stammdaten'!#REF!</definedName>
    <definedName name="Facility_FacilityManager.Address.City" localSheetId="1">'W_Vertrags- und Ansprechpartner'!$K$13</definedName>
    <definedName name="Facility_FacilityManager.Address.Number" localSheetId="1">'W_Vertrags- und Ansprechpartner'!$K$11</definedName>
    <definedName name="Facility_FacilityManager.Address.Street" localSheetId="1">'W_Vertrags- und Ansprechpartner'!$K$10</definedName>
    <definedName name="Facility_FacilityManager.Address.Zip" localSheetId="1">'W_Vertrags- und Ansprechpartner'!$K$12</definedName>
    <definedName name="Facility_FacilityManager.Contacts.Email" localSheetId="1">'W_Vertrags- und Ansprechpartner'!$K$22</definedName>
    <definedName name="Facility_FacilityManager.Contacts.Fax">'W_Vertrags- und Ansprechpartner'!$K$21</definedName>
    <definedName name="Facility_FacilityManager.Contacts.Name" localSheetId="1">'W_Vertrags- und Ansprechpartner'!$K$19</definedName>
    <definedName name="Facility_FacilityManager.Contacts.Phone" localSheetId="1">'W_Vertrags- und Ansprechpartner'!$K$20</definedName>
    <definedName name="Facility_FacilityManager.Contacts.Surname" localSheetId="1">'W_Vertrags- und Ansprechpartner'!$K$18</definedName>
    <definedName name="Facility_FacilityManager.Name" localSheetId="1">'W_Vertrags- und Ansprechpartner'!$K$7</definedName>
    <definedName name="Facility_FederalState" localSheetId="0">W_Checkliste!$F$28</definedName>
    <definedName name="Facility_FederalState" localSheetId="2">W_Parkstammdaten!$F$13</definedName>
    <definedName name="Facility_FederalState" localSheetId="4">'W_Redispatch 2.0 Stammdaten'!#REF!</definedName>
    <definedName name="Facility_Name" localSheetId="0">W_Checkliste!$F$4</definedName>
    <definedName name="Facility_Name" localSheetId="2">W_Parkstammdaten!$F$4</definedName>
    <definedName name="Facility_Name" localSheetId="4">'W_Redispatch 2.0 Stammdaten'!$G$4</definedName>
    <definedName name="Facility_NumberSupplement" localSheetId="0">W_Checkliste!$F$16</definedName>
    <definedName name="Facility_NumberSupplement" localSheetId="2">W_Parkstammdaten!$F$10</definedName>
    <definedName name="Facility_NumberSupplement" localSheetId="4">'W_Redispatch 2.0 Stammdaten'!#REF!</definedName>
    <definedName name="Facility_PhysicalNetwork" localSheetId="0">W_Checkliste!#REF!</definedName>
    <definedName name="Facility_PhysicalNetwork" localSheetId="2">W_Parkstammdaten!#REF!</definedName>
    <definedName name="Facility_PhysicalNetwork" localSheetId="4">'W_Redispatch 2.0 Stammdaten'!#REF!</definedName>
    <definedName name="Facility_PisaVatUniqueId" localSheetId="1">'W_Vertrags- und Ansprechpartner'!#REF!</definedName>
    <definedName name="Facility_Portfolio.EnergySource" localSheetId="0">W_Checkliste!$F$5</definedName>
    <definedName name="Facility_Portfolio.EnergySource" localSheetId="2">W_Parkstammdaten!$F$5</definedName>
    <definedName name="Facility_Portfolio.EnergySource" localSheetId="4">'W_Redispatch 2.0 Stammdaten'!$G$5</definedName>
    <definedName name="Facility_PowerComplete" localSheetId="0">W_Checkliste!$F$36</definedName>
    <definedName name="Facility_PowerComplete" localSheetId="2">W_Parkstammdaten!$F$18</definedName>
    <definedName name="Facility_PowerComplete" localSheetId="4">'W_Redispatch 2.0 Stammdaten'!#REF!</definedName>
    <definedName name="Facility_Street" localSheetId="0">W_Checkliste!$F$9</definedName>
    <definedName name="Facility_Street" localSheetId="2">W_Parkstammdaten!$F$8</definedName>
    <definedName name="Facility_Street" localSheetId="4">'W_Redispatch 2.0 Stammdaten'!#REF!</definedName>
    <definedName name="Facility_StreetNumber" localSheetId="0">W_Checkliste!$F$11</definedName>
    <definedName name="Facility_StreetNumber" localSheetId="2">W_Parkstammdaten!$F$9</definedName>
    <definedName name="Facility_StreetNumber" localSheetId="4">'W_Redispatch 2.0 Stammdaten'!#REF!</definedName>
    <definedName name="Facility_TypeOfControl" localSheetId="0">W_Checkliste!$F$44</definedName>
    <definedName name="Facility_TypeOfControl" localSheetId="2">W_Parkstammdaten!$F$23</definedName>
    <definedName name="Facility_TypeOfControl" localSheetId="4">'W_Redispatch 2.0 Stammdaten'!#REF!</definedName>
    <definedName name="Facility_Zip" localSheetId="0">W_Checkliste!$F$19</definedName>
    <definedName name="Facility_Zip" localSheetId="2">W_Parkstammdaten!$F$11</definedName>
    <definedName name="Facility_Zip" localSheetId="4">'W_Redispatch 2.0 Stammdaten'!#REF!</definedName>
    <definedName name="n_zp">W_Anlagenstammdaten!$C$7</definedName>
    <definedName name="Plant_BankName" localSheetId="1">'W_Vertrags- und Ansprechpartner'!$E$32</definedName>
    <definedName name="Plant_Big" localSheetId="1">'W_Vertrags- und Ansprechpartner'!$E$30</definedName>
    <definedName name="Plant_DistributionEisManSignal" localSheetId="0">W_Checkliste!$F$73</definedName>
    <definedName name="Plant_DistributionEisManSignal" localSheetId="2">W_Parkstammdaten!$F$26</definedName>
    <definedName name="Plant_DistributionEisManSignal" localSheetId="4">'W_Redispatch 2.0 Stammdaten'!#REF!</definedName>
    <definedName name="Plant_EEGCode" localSheetId="3">W_Anlagenstammdaten!$D$9:$BA$9</definedName>
    <definedName name="Plant_EEGCompensation" localSheetId="3">W_Anlagenstammdaten!$D$10:$BA$10</definedName>
    <definedName name="Plant_EEGCompensationValidity" localSheetId="3">W_Anlagenstammdaten!$D$12:$BA$12</definedName>
    <definedName name="Plant_EEGLoadmanagement" localSheetId="0">W_Checkliste!$F$42</definedName>
    <definedName name="Plant_EEGLoadmanagement" localSheetId="2">W_Parkstammdaten!$F$22</definedName>
    <definedName name="Plant_EEGLoadmanagement" localSheetId="4">'W_Redispatch 2.0 Stammdaten'!#REF!</definedName>
    <definedName name="Plant_EEGLoadmanagementLocation" localSheetId="0">W_Checkliste!$F$74</definedName>
    <definedName name="Plant_EEGLoadmanagementLocation" localSheetId="2">W_Parkstammdaten!$F$27</definedName>
    <definedName name="Plant_EEGLoadmanagementLocation" localSheetId="4">'W_Redispatch 2.0 Stammdaten'!#REF!</definedName>
    <definedName name="Plant_Iban" localSheetId="1">'W_Vertrags- und Ansprechpartner'!$E$29</definedName>
    <definedName name="Plant_ImplementingYear" localSheetId="3">W_Anlagenstammdaten!$D$5:$BA$5</definedName>
    <definedName name="Plant_InternetRouterManufacturer" localSheetId="0">W_Checkliste!#REF!</definedName>
    <definedName name="Plant_InternetRouterManufacturer" localSheetId="2">W_Parkstammdaten!#REF!</definedName>
    <definedName name="Plant_InternetRouterManufacturer" localSheetId="4">'W_Redispatch 2.0 Stammdaten'!#REF!</definedName>
    <definedName name="Plant_InternetRouterTyp" localSheetId="0">W_Checkliste!#REF!</definedName>
    <definedName name="Plant_InternetRouterTyp" localSheetId="2">W_Parkstammdaten!#REF!</definedName>
    <definedName name="Plant_InternetRouterTyp" localSheetId="4">'W_Redispatch 2.0 Stammdaten'!#REF!</definedName>
    <definedName name="Plant_Name" localSheetId="3">W_Anlagenstammdaten!$D$4:$BA$4</definedName>
    <definedName name="Plant_NameGridConnection" localSheetId="0">W_Checkliste!$F$46</definedName>
    <definedName name="Plant_NameGridConnection" localSheetId="2">W_Parkstammdaten!$F$25</definedName>
    <definedName name="Plant_NameGridConnection" localSheetId="4">'W_Redispatch 2.0 Stammdaten'!#REF!</definedName>
    <definedName name="Plant_SerialNumber" localSheetId="3">W_Anlagenstammdaten!$D$20:$BA$20</definedName>
    <definedName name="Plant_Settlementpoint.Code" localSheetId="3">W_Anlagenstammdaten!$D$7:$BA$7</definedName>
    <definedName name="Plant_Settlementpoint.TransmissionSystemOperator_Modify" localSheetId="0">W_Checkliste!#REF!</definedName>
    <definedName name="Plant_Settlementpoint.TransmissionSystemOperator_Modify" localSheetId="2">W_Parkstammdaten!$F$31</definedName>
    <definedName name="Plant_Settlementpoint.TransmissionSystemOperator_Modify" localSheetId="4">'W_Redispatch 2.0 Stammdaten'!#REF!</definedName>
    <definedName name="Plant_Settlementpoint.TransmissionSystemOperatorBDEWCode" localSheetId="0">W_Checkliste!#REF!</definedName>
    <definedName name="Plant_Settlementpoint.TransmissionSystemOperatorBDEWCode" localSheetId="2">W_Parkstammdaten!$F$32</definedName>
    <definedName name="Plant_Settlementpoint.TransmissionSystemOperatorBDEWCode" localSheetId="4">'W_Redispatch 2.0 Stammdaten'!#REF!</definedName>
    <definedName name="Plant_SettlementPoint.VNBManager.BDEWCode" localSheetId="0">W_Checkliste!#REF!</definedName>
    <definedName name="Plant_SettlementPoint.VNBManager.BDEWCode" localSheetId="2">W_Parkstammdaten!$F$36</definedName>
    <definedName name="Plant_SettlementPoint.VNBManager.BDEWCode" localSheetId="4">'W_Redispatch 2.0 Stammdaten'!#REF!</definedName>
    <definedName name="Plant_SettlementPoint.VNBManager.Name" localSheetId="0">W_Checkliste!#REF!</definedName>
    <definedName name="Plant_SettlementPoint.VNBManager.Name" localSheetId="2">W_Parkstammdaten!$F$35</definedName>
    <definedName name="Plant_SettlementPoint.VNBManager.Name" localSheetId="4">'W_Redispatch 2.0 Stammdaten'!#REF!</definedName>
    <definedName name="Plant_TechnicalPoint.Code" localSheetId="3">W_Anlagenstammdaten!#REF!</definedName>
    <definedName name="Plant_Telecommunication" localSheetId="0">W_Checkliste!#REF!</definedName>
    <definedName name="Plant_Telecommunication" localSheetId="2">W_Parkstammdaten!#REF!</definedName>
    <definedName name="Plant_Telecommunication" localSheetId="4">'W_Redispatch 2.0 Stammdaten'!#REF!</definedName>
    <definedName name="Plant_Vat" localSheetId="1">'W_Vertrags- und Ansprechpartner'!$E$36</definedName>
    <definedName name="plantBankName" localSheetId="1">'W_Vertrags- und Ansprechpartner'!$E$32</definedName>
    <definedName name="Quellzelle">#REF!</definedName>
    <definedName name="TemplateVersion" localSheetId="3">#REF!</definedName>
    <definedName name="TemplateVersion" localSheetId="0">#REF!</definedName>
    <definedName name="TemplateVersion" localSheetId="2">#REF!</definedName>
    <definedName name="TemplateVersion" localSheetId="4">#REF!</definedName>
    <definedName name="TemplateVersion" localSheetId="1">'W_Vertrags- und Ansprechpartner'!$E$49</definedName>
    <definedName name="TemplateVersion">#REF!</definedName>
    <definedName name="Wind_AxisAltitude" localSheetId="3">W_Anlagenstammdaten!$D$18:$BA$18</definedName>
    <definedName name="Wind_Diameter" localSheetId="3">W_Anlagenstammdaten!$D$19:$BA$19</definedName>
    <definedName name="Wind_Latitude" localSheetId="3">W_Anlagenstammdaten!$D$24:$BA$24</definedName>
    <definedName name="Wind_Longitude" localSheetId="3">W_Anlagenstammdaten!$D$25:$BA$25</definedName>
    <definedName name="Wind_OperationMode" localSheetId="3">W_Anlagenstammdaten!$D$27:$BA$27</definedName>
    <definedName name="Wind_PowerMin" localSheetId="3">W_Anlagenstammdaten!#REF!</definedName>
    <definedName name="Wind_ReferenceYieldInKWh" localSheetId="3">W_Anlagenstammdaten!$D$21:$BA$21</definedName>
    <definedName name="Wind_SingleDevice.Manufacturer" localSheetId="3">W_Anlagenstammdaten!$D$15:$BA$15</definedName>
    <definedName name="Wind_SingleDevice.ModelRange" localSheetId="3">W_Anlagenstammdaten!$D$16:$BA$16</definedName>
    <definedName name="Wind_SingleDevice.Power" localSheetId="3">W_Anlagenstammdaten!$D$17:$BA$17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3" l="1"/>
  <c r="D30" i="3" l="1"/>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R13" i="3"/>
  <c r="G5" i="5"/>
  <c r="G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J14" i="5"/>
  <c r="I14"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J13" i="5"/>
  <c r="I13"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J12" i="5"/>
  <c r="I12"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J11" i="5"/>
  <c r="I11" i="5"/>
  <c r="D12" i="5" l="1"/>
  <c r="E39" i="3" l="1"/>
  <c r="E37"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Q13" i="3"/>
  <c r="P13" i="3"/>
  <c r="O13" i="3"/>
  <c r="N13" i="3"/>
  <c r="M13" i="3"/>
  <c r="L13" i="3"/>
  <c r="K13" i="3"/>
  <c r="J13" i="3"/>
  <c r="I13" i="3"/>
  <c r="H13" i="3"/>
  <c r="G13" i="3"/>
  <c r="F13" i="3"/>
  <c r="E13" i="3"/>
  <c r="D13"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C5" i="3"/>
  <c r="H35" i="2"/>
  <c r="H32" i="2"/>
  <c r="H31" i="2"/>
  <c r="F17" i="2"/>
  <c r="F16" i="2"/>
  <c r="F18" i="2" s="1"/>
  <c r="J46" i="1"/>
  <c r="J45" i="1"/>
  <c r="J44" i="1"/>
  <c r="J43" i="1"/>
  <c r="I43" i="1"/>
  <c r="I46" i="1" s="1"/>
  <c r="G43" i="1"/>
  <c r="G46" i="1" s="1"/>
  <c r="E43" i="1"/>
  <c r="E46" i="1" s="1"/>
  <c r="A4" i="1"/>
  <c r="C20" i="3" l="1"/>
  <c r="C9" i="3"/>
  <c r="C36" i="3"/>
  <c r="I44" i="1"/>
  <c r="I45" i="1"/>
  <c r="G44" i="1"/>
  <c r="G45" i="1"/>
  <c r="E44" i="1"/>
  <c r="E45" i="1"/>
</calcChain>
</file>

<file path=xl/sharedStrings.xml><?xml version="1.0" encoding="utf-8"?>
<sst xmlns="http://schemas.openxmlformats.org/spreadsheetml/2006/main" count="353" uniqueCount="294">
  <si>
    <t>Vertragspartner</t>
  </si>
  <si>
    <t>Kaufmännische Betriebsführung</t>
  </si>
  <si>
    <t>Abrechnung</t>
  </si>
  <si>
    <t>Technische Betriebsführung</t>
  </si>
  <si>
    <t>Vertragserstellung</t>
  </si>
  <si>
    <t>Name</t>
  </si>
  <si>
    <t>Hanno Mieth</t>
  </si>
  <si>
    <t>Manfred Brodersen</t>
  </si>
  <si>
    <t>Luis Kuon</t>
  </si>
  <si>
    <t>Peter Sassinek</t>
  </si>
  <si>
    <t>Doris Aßkamp</t>
  </si>
  <si>
    <t>Stefan Wachter</t>
  </si>
  <si>
    <t>Patrick Hermann</t>
  </si>
  <si>
    <t>Michael Schilling</t>
  </si>
  <si>
    <t>Jörg Nauerth</t>
  </si>
  <si>
    <t>Thomas Breitkreuz</t>
  </si>
  <si>
    <t>Juliette Grambow</t>
  </si>
  <si>
    <t>Tim Hoffmann</t>
  </si>
  <si>
    <t>alle Daten</t>
  </si>
  <si>
    <t>Position</t>
  </si>
  <si>
    <t>Key Account Manager Renewables</t>
  </si>
  <si>
    <t>Key Account Manager</t>
  </si>
  <si>
    <t>Product Manager</t>
  </si>
  <si>
    <t>Sales Support Manager</t>
  </si>
  <si>
    <t>Firmierung</t>
  </si>
  <si>
    <t>Telefon</t>
  </si>
  <si>
    <t>+49 (040) 244 30 - 532</t>
  </si>
  <si>
    <t>+49 (040) 244 30 - 531</t>
  </si>
  <si>
    <t>+49 (040) 244 30 - 539</t>
  </si>
  <si>
    <t>+49 711 8924 4057</t>
  </si>
  <si>
    <t>+49 (040) 244 30 - 533</t>
  </si>
  <si>
    <t>+49 (040) 244 30 - 536</t>
  </si>
  <si>
    <t>+49 711 2184 4868</t>
  </si>
  <si>
    <t>+49 (020) 194 699 172</t>
  </si>
  <si>
    <t>+49 (040) 244 30 - 526</t>
  </si>
  <si>
    <t>+49 (040) 244 30 - 542</t>
  </si>
  <si>
    <t>+49 (040) 244 30 - 537</t>
  </si>
  <si>
    <t>Angaben identisch mit Vertragspartner:</t>
  </si>
  <si>
    <t>hanno.mieth@vattenfall.de</t>
  </si>
  <si>
    <t>manfred.brodersen@vattenfall.de</t>
  </si>
  <si>
    <t>luis.kuon@vattenfall.de</t>
  </si>
  <si>
    <t>peter.sassinek@vattenfall.de</t>
  </si>
  <si>
    <t>doris.asskamp@vattenfall.de</t>
  </si>
  <si>
    <t>stefan.wachter@vattenfall.de</t>
  </si>
  <si>
    <t>patrick.hermann@vattenfall.de</t>
  </si>
  <si>
    <t>michael.schilling@vattenfall.de</t>
  </si>
  <si>
    <t>joerg.nauerth@vattenfall.de</t>
  </si>
  <si>
    <t>thomas.breitkreuz@vattenfall.de</t>
  </si>
  <si>
    <t>juliette.grambow@vattenfall.de</t>
  </si>
  <si>
    <t>tim.hoffmann@vattenfall.de</t>
  </si>
  <si>
    <t>Anschrift</t>
  </si>
  <si>
    <t>Straße</t>
  </si>
  <si>
    <t>Haus-Nr.</t>
  </si>
  <si>
    <t>PLZ</t>
  </si>
  <si>
    <t>Ort</t>
  </si>
  <si>
    <t>Bundesland</t>
  </si>
  <si>
    <t>Ansprechpartner</t>
  </si>
  <si>
    <t>Anrede</t>
  </si>
  <si>
    <t>Vorname</t>
  </si>
  <si>
    <t>Fax</t>
  </si>
  <si>
    <t>Anderer Empfänger</t>
  </si>
  <si>
    <t>E-Mail</t>
  </si>
  <si>
    <t>Rechnungsempfänger</t>
  </si>
  <si>
    <t>Rechnungsversand</t>
  </si>
  <si>
    <t>Zahlungsempfänger</t>
  </si>
  <si>
    <t>Bankverbindung</t>
  </si>
  <si>
    <t>IBAN</t>
  </si>
  <si>
    <t>BIC</t>
  </si>
  <si>
    <t>Weitere Dokumente liegen vor &amp; werden VF übermittelt:</t>
  </si>
  <si>
    <t>Kontoinhaber</t>
  </si>
  <si>
    <t>Einbaubeleg für Fernsteuerungstechnik</t>
  </si>
  <si>
    <t>Name des Geldinstituts</t>
  </si>
  <si>
    <r>
      <t>Einsenkbeleg des Parks</t>
    </r>
    <r>
      <rPr>
        <sz val="10"/>
        <color theme="1"/>
        <rFont val="Arial"/>
        <family val="2"/>
      </rPr>
      <t xml:space="preserve"> </t>
    </r>
    <r>
      <rPr>
        <sz val="8"/>
        <color theme="1"/>
        <rFont val="Arial"/>
        <family val="2"/>
      </rPr>
      <t>(falls bereits vorhanden)</t>
    </r>
  </si>
  <si>
    <r>
      <t>Gültiger Reverse-Charge Bescheid</t>
    </r>
    <r>
      <rPr>
        <sz val="8"/>
        <color theme="1"/>
        <rFont val="Arial"/>
        <family val="2"/>
      </rPr>
      <t xml:space="preserve"> (falls zutreffend)</t>
    </r>
  </si>
  <si>
    <t>Sonstiges</t>
  </si>
  <si>
    <t>USt.-ID</t>
  </si>
  <si>
    <t>Was Sie uns noch mitteilen möchten:</t>
  </si>
  <si>
    <r>
      <t>Steuernummer</t>
    </r>
    <r>
      <rPr>
        <sz val="8"/>
        <color theme="1"/>
        <rFont val="Arial"/>
        <family val="2"/>
      </rPr>
      <t xml:space="preserve"> (optional)</t>
    </r>
  </si>
  <si>
    <t>ACER-ID</t>
  </si>
  <si>
    <t>Handelsregisternummer</t>
  </si>
  <si>
    <t>Vattenfall Energy Trading GmbH</t>
  </si>
  <si>
    <t>Dammtorstraße 29 - 32</t>
  </si>
  <si>
    <t>20354 Hamburg</t>
  </si>
  <si>
    <t>Version</t>
  </si>
  <si>
    <t>4.0</t>
  </si>
  <si>
    <t>Angebotserstellung</t>
  </si>
  <si>
    <t>Park</t>
  </si>
  <si>
    <t>Beispiel</t>
  </si>
  <si>
    <t>Parkname</t>
  </si>
  <si>
    <t>Vattenfall Sturmpark Eins</t>
  </si>
  <si>
    <t>Produktionsart</t>
  </si>
  <si>
    <t>WindOnshore</t>
  </si>
  <si>
    <t>Am Sturmpark</t>
  </si>
  <si>
    <t>1a</t>
  </si>
  <si>
    <t>ggf. Gemarkung und Flurstück</t>
  </si>
  <si>
    <t>Gem. Hamburg-Altona, Flurstück 564</t>
  </si>
  <si>
    <t>Hamburg</t>
  </si>
  <si>
    <t>Kontrolldaten Anlagen</t>
  </si>
  <si>
    <t>Anzahl Anlagen</t>
  </si>
  <si>
    <t>Anzahl Marktlokationen</t>
  </si>
  <si>
    <t>Gesamtleistung im Vertrag</t>
  </si>
  <si>
    <t>Fernsteuerbarkeit</t>
  </si>
  <si>
    <t>Art Lastmgmt. Lösungen (§9 EEG)</t>
  </si>
  <si>
    <t>SCADA</t>
  </si>
  <si>
    <t>Typ der Parksteuerung</t>
  </si>
  <si>
    <t>Einwahlsoftware</t>
  </si>
  <si>
    <t>Name Netzverknüpfungspunkt</t>
  </si>
  <si>
    <t>Umspannwerk Hamburg-Altona</t>
  </si>
  <si>
    <t>Verteilung EisMan-Signal</t>
  </si>
  <si>
    <t>Lastmanagement</t>
  </si>
  <si>
    <t>Einbauort Lastmanagement</t>
  </si>
  <si>
    <t>ÜST/UW</t>
  </si>
  <si>
    <t>50Hertz Transmission GmbH</t>
  </si>
  <si>
    <t>9907492000005</t>
  </si>
  <si>
    <t>Alter Fernsteuerungsdienstleister</t>
  </si>
  <si>
    <t>Bei Wechsel!</t>
  </si>
  <si>
    <t>Amprion GmbH</t>
  </si>
  <si>
    <t>4045399000015</t>
  </si>
  <si>
    <t>Übertragungsnetzbetreiber</t>
  </si>
  <si>
    <t>TenneT TSO GmbH</t>
  </si>
  <si>
    <t>4033872000010</t>
  </si>
  <si>
    <t>TransnetBW GmbH</t>
  </si>
  <si>
    <t>9907215000000</t>
  </si>
  <si>
    <t>BDEW-Code</t>
  </si>
  <si>
    <t>Verteilnetzbetreiber</t>
  </si>
  <si>
    <t>9900259000002</t>
  </si>
  <si>
    <t>Vorgangsnummer bei Neu-IBN</t>
  </si>
  <si>
    <t>(auch Projektnummer genannt)</t>
  </si>
  <si>
    <t>Messstellenbetreiber</t>
  </si>
  <si>
    <t xml:space="preserve">Ist ihr MSB der grundzuständige MSB?  </t>
  </si>
  <si>
    <t>ausfüllen, falls abweichend von gMSB</t>
  </si>
  <si>
    <t>Stromnetz Hamburg</t>
  </si>
  <si>
    <t>Anlage</t>
  </si>
  <si>
    <t>Bezeichnung</t>
  </si>
  <si>
    <t>WEA 1</t>
  </si>
  <si>
    <t>Inbetriebnahmedatum</t>
  </si>
  <si>
    <t>Marktlokations-ID</t>
  </si>
  <si>
    <t>Anteil an Marktlokation</t>
  </si>
  <si>
    <t>Default: 100%</t>
  </si>
  <si>
    <t>EEG-Anlagenschlüssel</t>
  </si>
  <si>
    <t>Gültigkeitsbeginn des neuen AW</t>
  </si>
  <si>
    <t>Turbine</t>
  </si>
  <si>
    <t>Hersteller</t>
  </si>
  <si>
    <t>VESTAS</t>
  </si>
  <si>
    <t>Baureihe</t>
  </si>
  <si>
    <t>V112</t>
  </si>
  <si>
    <t>Nennleistung [kW]</t>
  </si>
  <si>
    <t>Nabenhöhe [m]</t>
  </si>
  <si>
    <t>Rotordurchmesser [m]</t>
  </si>
  <si>
    <t>Seriennummer</t>
  </si>
  <si>
    <t>Referenzertrag pro Turbine [kWh]</t>
  </si>
  <si>
    <t>Koordinaten</t>
  </si>
  <si>
    <t>geogr. Breite [Dezimalgrad]</t>
  </si>
  <si>
    <t>geogr. Länge [Dezimalgrad]</t>
  </si>
  <si>
    <t>Nachtabsenkung (22-6 Uhr)</t>
  </si>
  <si>
    <t>Ja</t>
  </si>
  <si>
    <r>
      <t>Leistungsreduktion auf max.</t>
    </r>
    <r>
      <rPr>
        <sz val="11"/>
        <rFont val="Arial"/>
        <family val="2"/>
      </rPr>
      <t xml:space="preserve"> </t>
    </r>
    <r>
      <rPr>
        <sz val="10"/>
        <rFont val="Arial"/>
        <family val="2"/>
      </rPr>
      <t>[kW]</t>
    </r>
  </si>
  <si>
    <t>Neu IBN</t>
  </si>
  <si>
    <t>Anzahl Zählpunkte</t>
  </si>
  <si>
    <t>Auslauf der EEG-Förderung</t>
  </si>
  <si>
    <t>Hinweis: Die angegebene E-Mail-Adresse wird für den Zugang zum Betreiberportal hinterlegt (sofern Ihre Anlage über Energy &amp; Meteo angebunden wird)</t>
  </si>
  <si>
    <t>z.B BDEW Code 9900259000002</t>
  </si>
  <si>
    <t>Marktpartner-ID</t>
  </si>
  <si>
    <t>Marktpartner-ID des Data Providers</t>
  </si>
  <si>
    <t>Steuerbare Ressource-ID (SR-ID)</t>
  </si>
  <si>
    <t>Fahrbare Mindest- Erzeugungswirkleistung [kW]</t>
  </si>
  <si>
    <t>Redispatch 2.0 Stammdaten</t>
  </si>
  <si>
    <t>Marktstammdatenregister-Nr. pro Einheit</t>
  </si>
  <si>
    <t>CXXXXXXXXXX</t>
  </si>
  <si>
    <t>Abfahrzeit ausgehend von PROD_Min bis zur Netztrennung [min]</t>
  </si>
  <si>
    <t>Technische Ressource-ID (TR-ID) [jeweils pro Anlage]</t>
  </si>
  <si>
    <t>DXXXXXXXXXX; DXXXXXXXXXX; …</t>
  </si>
  <si>
    <t xml:space="preserve">c) Limitsetzung auf max. MW-Wert [MW] </t>
  </si>
  <si>
    <t>b) Absoluter Sollwert auf (festen) Arbeitspunkt (komplette Fixierung) [MW]</t>
  </si>
  <si>
    <t>Granulität und Ausgestaltung der Steuerung zwischen EIV und Anlage im Aufforderungsfall. Es sind folgende Informationen zu übermitteln:</t>
  </si>
  <si>
    <t>Art der technischen Steuerbarkeit</t>
  </si>
  <si>
    <t xml:space="preserve">
a) Relative Stufung auf einen Sollwert (Limit; bspw. auf 60 % der      installierten Leistung) [%]</t>
  </si>
  <si>
    <t>SEE986663552097; SEE986663552098</t>
  </si>
  <si>
    <t>Lastgradient von PROD_min bis PROD_nenn (Nettonennleistung) 
[MW pro Minute]</t>
  </si>
  <si>
    <t>Lastgradient von PROD_min bis PROD_nenn (Nettonennleistung) 
[% der installierten Leistung pro Minute]</t>
  </si>
  <si>
    <t>Lastgradient von PROD_nenn (Nettonennleistung) bis PROD_min  
[MW pro Minute]</t>
  </si>
  <si>
    <t>Anlagenbezeichnung</t>
  </si>
  <si>
    <t>E12345678901234567890123456789099</t>
  </si>
  <si>
    <t>Parkdaten</t>
  </si>
  <si>
    <t>Anlage 2</t>
  </si>
  <si>
    <t>Anlage 1</t>
  </si>
  <si>
    <t>Anlage 3</t>
  </si>
  <si>
    <t>Anlage 4</t>
  </si>
  <si>
    <t>Anlage 5</t>
  </si>
  <si>
    <t>Anlage 6</t>
  </si>
  <si>
    <t>Anlage 7</t>
  </si>
  <si>
    <t>Anlage 8</t>
  </si>
  <si>
    <t>Anlage 9</t>
  </si>
  <si>
    <t>Anlage 10</t>
  </si>
  <si>
    <t>Anlage 11</t>
  </si>
  <si>
    <t>Anlage 12</t>
  </si>
  <si>
    <t>Anlage 13</t>
  </si>
  <si>
    <t>Anlage 14</t>
  </si>
  <si>
    <t>Anlage 15</t>
  </si>
  <si>
    <t>Anlage 16</t>
  </si>
  <si>
    <t>Anlage 17</t>
  </si>
  <si>
    <t>Anlage 18</t>
  </si>
  <si>
    <t>Anlage 19</t>
  </si>
  <si>
    <t>Anlage 20</t>
  </si>
  <si>
    <t>Anlage 21</t>
  </si>
  <si>
    <t>Anlage 22</t>
  </si>
  <si>
    <t>Anlage 23</t>
  </si>
  <si>
    <t>Anlage 24</t>
  </si>
  <si>
    <t>Anlage 25</t>
  </si>
  <si>
    <t>Anlage 26</t>
  </si>
  <si>
    <t>Anlage 27</t>
  </si>
  <si>
    <t>Anlage 28</t>
  </si>
  <si>
    <t>Anlage 29</t>
  </si>
  <si>
    <t>Anlage 30</t>
  </si>
  <si>
    <t>Anlage 31</t>
  </si>
  <si>
    <t>Anlage 32</t>
  </si>
  <si>
    <t>Anlage 33</t>
  </si>
  <si>
    <t>Anlage 34</t>
  </si>
  <si>
    <t>Anlage 35</t>
  </si>
  <si>
    <t>Anlage 36</t>
  </si>
  <si>
    <t>Anlage 37</t>
  </si>
  <si>
    <t>Anlage 38</t>
  </si>
  <si>
    <t>Anlage 39</t>
  </si>
  <si>
    <t>Anlage 40</t>
  </si>
  <si>
    <t>Anlage 41</t>
  </si>
  <si>
    <t>Anlage 42</t>
  </si>
  <si>
    <t>Anlage 43</t>
  </si>
  <si>
    <t>Anlage 44</t>
  </si>
  <si>
    <t>Anlage 45</t>
  </si>
  <si>
    <t>Anlage 46</t>
  </si>
  <si>
    <t>Anlage 47</t>
  </si>
  <si>
    <t>Anlage 48</t>
  </si>
  <si>
    <t>Anlage 49</t>
  </si>
  <si>
    <t>Anlage 50</t>
  </si>
  <si>
    <t>ja / nein</t>
  </si>
  <si>
    <t>Existieren weitere Anlagen die Teil der genannten TRs bzw. SRs sind, die über einen anderen Direktvermarkter vermarktet werden</t>
  </si>
  <si>
    <t>Lastgradient von PROD_nenn (Nettonennleistung) bis PROD_min  
[% der installierten Leistung pro Minute]</t>
  </si>
  <si>
    <t>(Beantragung bei https://www.acer-remit.eu/portal/european-register)</t>
  </si>
  <si>
    <t>50482820354 
Hinweis: Falschnennung der Marktlokations-ID hat mögliche finanzielle Auswirkungen für Sie</t>
  </si>
  <si>
    <t>Betreiber der technischen Ressource (BTR-Rolle) - Name</t>
  </si>
  <si>
    <t>9980054000001</t>
  </si>
  <si>
    <t>Betreiber der technischen Ressource (BTR-Rolle) - Marktpartner-ID</t>
  </si>
  <si>
    <t>nur im Aufforderungsfall  relevant</t>
  </si>
  <si>
    <t>(falls nicht vorhanden, bitte melden Sie sich bei ACER an, sofern für den Park eine Meldepflicht besteht. Eine Meldepflicht liegt ab einer installierten Leistung von &gt;10MW vor.)</t>
  </si>
  <si>
    <t>Teilnahme am Reverse Charge Verfahren (Wiederverkäufer)?</t>
  </si>
  <si>
    <t>Beauftragung des Direktvermarkterwechsels beim Fernsteuerungsschnittstellendienstleister</t>
  </si>
  <si>
    <t>Einbaubeleg der Fernsteuerbarkeit</t>
  </si>
  <si>
    <t>Gesonderte Erklärung der Fernsteuerbarkeit spezieller Verteilnetzbetreiber</t>
  </si>
  <si>
    <t>e.dis</t>
  </si>
  <si>
    <t>EWR</t>
  </si>
  <si>
    <t>Westnetz</t>
  </si>
  <si>
    <t>Mitnetz</t>
  </si>
  <si>
    <t>https://www.westnetz.de/content/dam/revu-global/westnetz/documents/einspeisen/die-abrechnung/erklaerung-fernsteuerbarkeit-marktpraemienmodell.pdf</t>
  </si>
  <si>
    <t>(Weitere Hinweise finden Sie unter Erläuterung)</t>
  </si>
  <si>
    <t>(Hinweis: In der Regel finden Sie den Wert auf Ihrer Netzbetreiber Abrechnung)</t>
  </si>
  <si>
    <t>Weitere Hinweise zum Thema Fernsteuerung</t>
  </si>
  <si>
    <r>
      <t>Der Einbaubeleg der Fernsteuerbarkeit belegt ,dass der Park mit einer technischen Einrichtung ausgestattet ist, über die der Direktvermarkter jederzeit die Ist-Einspeisung abrufen kann und ferngesteuert reduzieren kann.</t>
    </r>
    <r>
      <rPr>
        <sz val="11"/>
        <rFont val="Arial"/>
        <family val="2"/>
      </rPr>
      <t xml:space="preserve"> Die Fernsteuerungsanbindung sollte ab Inbetriebnahme gegeben sein. 
Bitte beachten Sie, das Sie uns den Einbaubeleg der Fernsteuerbarkeit zeitnah zukommen lassen, damit die Zahlung der Marktprämienvergütung nicht gefährdet wird.
Bei Bedarf können wir Ihnen gerne Beispiele eines Einbaubelegs zu senden. </t>
    </r>
  </si>
  <si>
    <t>Neben unserer Erklärung der Fernsteuerbarkeit (die Bestandteil des Vertrags ist) müssen Sie uns bei nachfolgenden Netzbetreibern eine zusätzlich Erklärung der Fernsteuerbarkeit ausfüllen und unterschrieben zu kommen lassen</t>
  </si>
  <si>
    <t>- Bitte geben Sie den Anteil der Marktlokation an.</t>
  </si>
  <si>
    <t xml:space="preserve">- Füllen Sie bei mehreren Vertragspartnern bitte jeweils ein eigenes Kundentemplate aus und ordnen Sie die Anlagen entsprechend dem jeweiligen Vertragspartner zu.  </t>
  </si>
  <si>
    <t>- Bitte alle Marktlokationen (MALO) des Parks angeben, nicht nur eine Marktlokation benennen</t>
  </si>
  <si>
    <t>- Gibt es bei mehreren MALOs nur eine Fernsteuerungsschnittstelle?</t>
  </si>
  <si>
    <t>- Bitte das Stammdatentemplate mit allen technischen Daten ausfüllen. Wird eine neue Marktlokation vergeben oder läuft der Zubau unter der bekannten MALO?</t>
  </si>
  <si>
    <t>- Wie viele sind verbaut?</t>
  </si>
  <si>
    <t xml:space="preserve">- Welche Direktvermarktungs-/Fernsteuerungsschnittstellen sind im Park verbaut? </t>
  </si>
  <si>
    <t xml:space="preserve">- Teilt sich ihr Park die Fernsteuerungsschnittstelle mit einem weiteren Park? </t>
  </si>
  <si>
    <t>- Wenn ja, welcher Park und ist dieser ebenfalls bei uns in der Vermarktung?</t>
  </si>
  <si>
    <t xml:space="preserve">- Sind alle Parks bei uns in der Vermarktung? </t>
  </si>
  <si>
    <t>- Für das Betreiber-Portal die E-Mail-Adresse unter technischer Ansprechpartner ausfüllen, wenn eine weitere E-Mail-Adresse angeben werden soll, bitte benennen.</t>
  </si>
  <si>
    <t>Anzahl der Vertragspartner</t>
  </si>
  <si>
    <t>Anzahl und Benennung der Marktlokationen</t>
  </si>
  <si>
    <t xml:space="preserve">Bei Zubauten </t>
  </si>
  <si>
    <t>Art und Anzahl der Direktvermarktungs-/Fernsteuerungsschnittstellen im Park</t>
  </si>
  <si>
    <t>Aufbau der Netzbetreibersteuerung</t>
  </si>
  <si>
    <t xml:space="preserve">Beauftragung des Direktvermarkterwechsels beim Fernsteuerungsschnittstellendienstleister </t>
  </si>
  <si>
    <t xml:space="preserve">ACER CODE muss spätestens zur Vertragsunterschrift vorliegen (Parks &gt;10 MW) </t>
  </si>
  <si>
    <t xml:space="preserve">Anzulegenden Wert angeben </t>
  </si>
  <si>
    <t xml:space="preserve">Zugang zum Betreiber-Portal </t>
  </si>
  <si>
    <t xml:space="preserve">Einbaubeleg der Fernsteuerung bitte mit den Stammdaten mitschicken </t>
  </si>
  <si>
    <t>Wiederverkäufernachweis bitte mit den Stammdaten mitschicken, sofern Ihr Unternehmen am Reverse-Charge Verfahren teilnimmt</t>
  </si>
  <si>
    <t xml:space="preserve">Gesonderte Erklärung der Fernsteuerung ihrers Verteilnetzbetreibers ausfüllen </t>
  </si>
  <si>
    <r>
      <t>Ein Direktvermarkterwechsel muss beim Fernsteuerungsdienstleister vom Betreiber gemeldet werden, damit die Fernsteuerungsanbindung umgestellt werden kann. Bitte denken Sie daran, bei einem Zubau des Parks ebenfalls auf Ihren Fernsteuerungsdienstleister zuzugehen um die Anbindung sicher zu stellen. Generell binden wir unsere Parks über energy&amp;meteo systems an.</t>
    </r>
    <r>
      <rPr>
        <sz val="12"/>
        <color theme="1"/>
        <rFont val="Arial"/>
        <family val="2"/>
      </rPr>
      <t xml:space="preserve">
</t>
    </r>
    <r>
      <rPr>
        <sz val="11"/>
        <color theme="1"/>
        <rFont val="Arial"/>
        <family val="2"/>
      </rPr>
      <t xml:space="preserve">
</t>
    </r>
    <r>
      <rPr>
        <b/>
        <sz val="18"/>
        <color theme="1"/>
        <rFont val="Arial"/>
        <family val="2"/>
      </rPr>
      <t>→</t>
    </r>
    <r>
      <rPr>
        <b/>
        <sz val="12"/>
        <color theme="1"/>
        <rFont val="Arial"/>
        <family val="2"/>
      </rPr>
      <t xml:space="preserve"> Sonderfall Anbindungen über Hansewerk</t>
    </r>
    <r>
      <rPr>
        <sz val="11"/>
        <color theme="1"/>
        <rFont val="Arial"/>
        <family val="2"/>
      </rPr>
      <t xml:space="preserve">
Bitte beachten Sie, dass der Direktvermarkterwechsel von Parks mit der Schnittstelle der Firma Hansewerk grundsätzlich bei der Firma Hansewerk / Schleswig-Holstein Netz beauftragt werden müssen. Diese Anpassung durch die Firma Hansewerk ist gebührenpflichtig. 
Bitte beachten Sie, für den Direktvermarkterwechsel zum 01.01. eines Jahres muss die Beauftragung bis spätestens Ende November des Vorjahres bei Hansewerk eingegangen sein. 
</t>
    </r>
    <r>
      <rPr>
        <b/>
        <sz val="18"/>
        <color theme="1"/>
        <rFont val="Arial"/>
        <family val="2"/>
      </rPr>
      <t xml:space="preserve">→ </t>
    </r>
    <r>
      <rPr>
        <b/>
        <sz val="12"/>
        <color theme="1"/>
        <rFont val="Arial"/>
        <family val="2"/>
      </rPr>
      <t>Sonderfall Anbindungen über Vestas</t>
    </r>
    <r>
      <rPr>
        <sz val="11"/>
        <color theme="1"/>
        <rFont val="Arial"/>
        <family val="2"/>
      </rPr>
      <t xml:space="preserve">
Anbindungen über die Vestas-Herstellerschnittstelle sind Direktvermarkter-spezifisch aufgebaut. Vestas muss im Falle eines Direktvermarkterwechsels die betreffenden Parks auf unseren Vattenfall VDI-Account umschalten. Dies ist vom Betreiber selbst bei Vestas zu beauftragen. 
Dazu muss das „Formblatt Direktvermarkterwechsel“ von Vestas ausgefüllt und von Ihnen eingereicht werden. Gerne können wir Ihnen bei bei der Beauftragung behilflich sein und das entsprechende Formular zukommen lassen.
</t>
    </r>
  </si>
  <si>
    <t>Checkliste</t>
  </si>
  <si>
    <t>Erläuterungen</t>
  </si>
  <si>
    <t>Forderungen an eine Bank abgetreten?</t>
  </si>
  <si>
    <r>
      <t xml:space="preserve">Aktueller Anzulegender Wert (AW)
</t>
    </r>
    <r>
      <rPr>
        <sz val="9"/>
        <color indexed="8"/>
        <rFont val="Arial"/>
        <family val="2"/>
      </rPr>
      <t>(inkl. aller Boni) [EUR/MWh]</t>
    </r>
  </si>
  <si>
    <r>
      <t xml:space="preserve">Zukünftiger Anzulegender Wert (AW)
</t>
    </r>
    <r>
      <rPr>
        <sz val="9"/>
        <color indexed="8"/>
        <rFont val="Arial"/>
        <family val="2"/>
      </rPr>
      <t>(falls zutreffend) [EUR/MWh]</t>
    </r>
  </si>
  <si>
    <t>- Wie viele Parks teilen sich diese SR-IDs?</t>
  </si>
  <si>
    <t>https://www.e-dis-netz.de/content/dam/revu-global/e-dis-netz/dokumente/Erklaerung_zur_Fernsteuerbarkeit.pdf</t>
  </si>
  <si>
    <t>https://www.ewr-netz.de/fileadmin/data/downloads/Kunden/Geschaeftskunden/NG_S_186_01_17_Erklaerung_Fernsteuerbarkeit_EEG_2017.pdf</t>
  </si>
  <si>
    <t>https://www.mitnetz-strom.de/Media/docs/default-source/datei-ablage/erkl_fernsteuerung_mitnetz_strom.doc?sfvrsn=3faa5f9_9</t>
  </si>
  <si>
    <t>01.05.2023</t>
  </si>
  <si>
    <t>31.12.2041</t>
  </si>
  <si>
    <t xml:space="preserve">- Wie viele Steuerbare Ressource-IDs (SR-IDs) wurden für den Park vergeben?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</si>
</sst>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
  </numFmts>
  <fonts count="41" x14ac:knownFonts="1">
    <font>
      <sz val="11"/>
      <color theme="1"/>
      <name val="Calibri"/>
      <family val="2"/>
      <scheme val="minor"/>
    </font>
    <font>
      <sz val="10"/>
      <color theme="1"/>
      <name val="Arial"/>
      <family val="2"/>
    </font>
    <font>
      <b/>
      <sz val="10"/>
      <color theme="1"/>
      <name val="Arial"/>
      <family val="2"/>
    </font>
    <font>
      <sz val="11"/>
      <color theme="1"/>
      <name val="Calibri"/>
      <family val="2"/>
    </font>
    <font>
      <sz val="22"/>
      <color theme="1"/>
      <name val="Arial"/>
      <family val="2"/>
    </font>
    <font>
      <sz val="11"/>
      <color theme="1"/>
      <name val="Arial"/>
      <family val="2"/>
    </font>
    <font>
      <b/>
      <sz val="11"/>
      <color theme="1"/>
      <name val="Arial"/>
      <family val="2"/>
    </font>
    <font>
      <sz val="11"/>
      <name val="Arial"/>
      <family val="2"/>
    </font>
    <font>
      <sz val="8"/>
      <color theme="1"/>
      <name val="Arial"/>
      <family val="2"/>
    </font>
    <font>
      <sz val="10"/>
      <color theme="0"/>
      <name val="Arial"/>
      <family val="2"/>
    </font>
    <font>
      <b/>
      <sz val="12"/>
      <color theme="1"/>
      <name val="Arial"/>
      <family val="2"/>
    </font>
    <font>
      <sz val="12"/>
      <color theme="1"/>
      <name val="Arial"/>
      <family val="2"/>
    </font>
    <font>
      <sz val="22"/>
      <color theme="0"/>
      <name val="Arial"/>
      <family val="2"/>
    </font>
    <font>
      <sz val="11"/>
      <color theme="0"/>
      <name val="Arial"/>
      <family val="2"/>
    </font>
    <font>
      <b/>
      <i/>
      <u/>
      <sz val="11"/>
      <color theme="0" tint="-0.499984740745262"/>
      <name val="Arial"/>
      <family val="2"/>
    </font>
    <font>
      <i/>
      <sz val="11"/>
      <color theme="0" tint="-0.499984740745262"/>
      <name val="Arial"/>
      <family val="2"/>
    </font>
    <font>
      <i/>
      <sz val="9"/>
      <color theme="1"/>
      <name val="Arial"/>
      <family val="2"/>
    </font>
    <font>
      <i/>
      <sz val="11"/>
      <color rgb="FFC84B4B"/>
      <name val="Arial"/>
      <family val="2"/>
    </font>
    <font>
      <sz val="9"/>
      <color theme="1"/>
      <name val="Arial"/>
      <family val="2"/>
    </font>
    <font>
      <b/>
      <sz val="8"/>
      <color theme="1"/>
      <name val="Arial"/>
      <family val="2"/>
    </font>
    <font>
      <sz val="10"/>
      <name val="Arial"/>
      <family val="2"/>
    </font>
    <font>
      <sz val="9"/>
      <name val="Arial"/>
      <family val="2"/>
    </font>
    <font>
      <b/>
      <sz val="11"/>
      <name val="Arial"/>
      <family val="2"/>
    </font>
    <font>
      <i/>
      <sz val="9"/>
      <name val="Arial"/>
      <family val="2"/>
    </font>
    <font>
      <b/>
      <sz val="9"/>
      <name val="Arial"/>
      <family val="2"/>
    </font>
    <font>
      <b/>
      <sz val="10"/>
      <name val="Arial"/>
      <family val="2"/>
    </font>
    <font>
      <b/>
      <u/>
      <sz val="11"/>
      <name val="Arial"/>
      <family val="2"/>
    </font>
    <font>
      <b/>
      <u/>
      <sz val="9"/>
      <name val="Arial"/>
      <family val="2"/>
    </font>
    <font>
      <sz val="9"/>
      <color theme="0"/>
      <name val="Arial"/>
      <family val="2"/>
    </font>
    <font>
      <i/>
      <sz val="9"/>
      <color theme="0"/>
      <name val="Arial"/>
      <family val="2"/>
    </font>
    <font>
      <sz val="8"/>
      <name val="Calibri"/>
      <family val="2"/>
      <scheme val="minor"/>
    </font>
    <font>
      <sz val="11"/>
      <color rgb="FFEBF3F2"/>
      <name val="Arial"/>
      <family val="2"/>
    </font>
    <font>
      <b/>
      <u/>
      <sz val="28"/>
      <color theme="1"/>
      <name val="Arial"/>
      <family val="2"/>
    </font>
    <font>
      <u/>
      <sz val="11"/>
      <color theme="10"/>
      <name val="Calibri"/>
      <family val="2"/>
      <scheme val="minor"/>
    </font>
    <font>
      <b/>
      <sz val="16"/>
      <color theme="1"/>
      <name val="Arial"/>
      <family val="2"/>
    </font>
    <font>
      <b/>
      <sz val="14"/>
      <color theme="1"/>
      <name val="Arial"/>
      <family val="2"/>
    </font>
    <font>
      <sz val="9"/>
      <color theme="1"/>
      <name val="Segoe UI"/>
      <family val="2"/>
    </font>
    <font>
      <b/>
      <sz val="18"/>
      <color theme="1"/>
      <name val="Arial"/>
      <family val="2"/>
    </font>
    <font>
      <b/>
      <sz val="28"/>
      <color theme="1"/>
      <name val="Arial"/>
      <family val="2"/>
    </font>
    <font>
      <u/>
      <sz val="11"/>
      <color theme="10"/>
      <name val="Arial"/>
      <family val="2"/>
    </font>
    <font>
      <sz val="9"/>
      <color indexed="8"/>
      <name val="Arial"/>
      <family val="2"/>
    </font>
  </fonts>
  <fills count="6">
    <fill>
      <patternFill patternType="none"/>
    </fill>
    <fill>
      <patternFill patternType="gray125"/>
    </fill>
    <fill>
      <patternFill patternType="solid">
        <fgColor theme="0"/>
        <bgColor indexed="64"/>
      </patternFill>
    </fill>
    <fill>
      <patternFill patternType="solid">
        <fgColor rgb="FFEBF3F2"/>
        <bgColor indexed="64"/>
      </patternFill>
    </fill>
    <fill>
      <patternFill patternType="solid">
        <fgColor rgb="FFEBF2F3"/>
        <bgColor indexed="64"/>
      </patternFill>
    </fill>
    <fill>
      <patternFill patternType="solid">
        <fgColor rgb="FFEBF3F2"/>
        <bgColor auto="1"/>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right/>
      <top/>
      <bottom style="dotted">
        <color auto="1"/>
      </bottom>
      <diagonal/>
    </border>
    <border>
      <left/>
      <right/>
      <top style="thin">
        <color indexed="64"/>
      </top>
      <bottom/>
      <diagonal/>
    </border>
    <border>
      <left/>
      <right/>
      <top style="dotted">
        <color auto="1"/>
      </top>
      <bottom style="dotted">
        <color auto="1"/>
      </bottom>
      <diagonal/>
    </border>
    <border>
      <left/>
      <right/>
      <top/>
      <bottom style="thin">
        <color indexed="64"/>
      </bottom>
      <diagonal/>
    </border>
  </borders>
  <cellStyleXfs count="4">
    <xf numFmtId="0" fontId="0" fillId="0" borderId="0"/>
    <xf numFmtId="0" fontId="1" fillId="0" borderId="0"/>
    <xf numFmtId="0" fontId="3" fillId="0" borderId="0"/>
    <xf numFmtId="0" fontId="33" fillId="0" borderId="0" applyNumberFormat="0" applyFill="0" applyBorder="0" applyAlignment="0" applyProtection="0"/>
  </cellStyleXfs>
  <cellXfs count="200">
    <xf numFmtId="0" fontId="0" fillId="0" borderId="0" xfId="0"/>
    <xf numFmtId="0" fontId="1" fillId="2" borderId="0" xfId="1" applyFill="1"/>
    <xf numFmtId="0" fontId="2" fillId="2" borderId="0" xfId="1" applyFont="1" applyFill="1" applyAlignment="1">
      <alignment horizontal="left"/>
    </xf>
    <xf numFmtId="0" fontId="4" fillId="2" borderId="0" xfId="2" applyFont="1" applyFill="1" applyAlignment="1">
      <alignment horizontal="left" vertical="center" indent="1"/>
    </xf>
    <xf numFmtId="0" fontId="5" fillId="2" borderId="0" xfId="2" applyFont="1" applyFill="1"/>
    <xf numFmtId="0" fontId="1" fillId="3" borderId="0" xfId="1" applyFill="1"/>
    <xf numFmtId="0" fontId="4" fillId="3" borderId="0" xfId="2" applyFont="1" applyFill="1" applyAlignment="1">
      <alignment horizontal="left" vertical="center" indent="1"/>
    </xf>
    <xf numFmtId="0" fontId="5" fillId="3" borderId="0" xfId="2" applyFont="1" applyFill="1"/>
    <xf numFmtId="0" fontId="6" fillId="3" borderId="0" xfId="1" applyFont="1" applyFill="1"/>
    <xf numFmtId="0" fontId="6" fillId="3" borderId="0" xfId="2" applyFont="1" applyFill="1"/>
    <xf numFmtId="0" fontId="6" fillId="3" borderId="0" xfId="1" applyFont="1" applyFill="1" applyAlignment="1">
      <alignment horizontal="left" indent="1"/>
    </xf>
    <xf numFmtId="0" fontId="1" fillId="3" borderId="0" xfId="1" applyFill="1" applyAlignment="1">
      <alignment horizontal="center"/>
    </xf>
    <xf numFmtId="0" fontId="6" fillId="4" borderId="0" xfId="1" applyFont="1" applyFill="1"/>
    <xf numFmtId="0" fontId="6" fillId="3" borderId="0" xfId="2" applyFont="1" applyFill="1" applyAlignment="1">
      <alignment horizontal="center"/>
    </xf>
    <xf numFmtId="49" fontId="7" fillId="2" borderId="1" xfId="2" applyNumberFormat="1" applyFont="1" applyFill="1" applyBorder="1" applyAlignment="1" applyProtection="1">
      <alignment horizontal="left" wrapText="1" indent="2"/>
      <protection locked="0"/>
    </xf>
    <xf numFmtId="0" fontId="5" fillId="3" borderId="0" xfId="2" applyFont="1" applyFill="1" applyAlignment="1">
      <alignment horizontal="center"/>
    </xf>
    <xf numFmtId="49" fontId="5" fillId="3" borderId="0" xfId="2" applyNumberFormat="1" applyFont="1" applyFill="1"/>
    <xf numFmtId="49" fontId="6" fillId="3" borderId="0" xfId="2" applyNumberFormat="1" applyFont="1" applyFill="1" applyAlignment="1">
      <alignment horizontal="left" indent="1"/>
    </xf>
    <xf numFmtId="0" fontId="5" fillId="3" borderId="0" xfId="0" applyFont="1" applyFill="1"/>
    <xf numFmtId="0" fontId="5" fillId="4" borderId="0" xfId="2" applyFont="1" applyFill="1" applyAlignment="1">
      <alignment horizontal="left" indent="2"/>
    </xf>
    <xf numFmtId="0" fontId="5" fillId="3" borderId="0" xfId="2" applyFont="1" applyFill="1" applyAlignment="1">
      <alignment horizontal="left" indent="1"/>
    </xf>
    <xf numFmtId="49" fontId="5" fillId="3" borderId="0" xfId="2" applyNumberFormat="1" applyFont="1" applyFill="1" applyAlignment="1">
      <alignment horizontal="left" indent="2"/>
    </xf>
    <xf numFmtId="0" fontId="6" fillId="3" borderId="0" xfId="2" applyFont="1" applyFill="1" applyAlignment="1">
      <alignment horizontal="left" indent="1"/>
    </xf>
    <xf numFmtId="0" fontId="6" fillId="3" borderId="0" xfId="2" applyFont="1" applyFill="1" applyAlignment="1">
      <alignment horizontal="right" indent="2"/>
    </xf>
    <xf numFmtId="49" fontId="5" fillId="3" borderId="2" xfId="2" applyNumberFormat="1" applyFont="1" applyFill="1" applyBorder="1" applyAlignment="1">
      <alignment horizontal="left" wrapText="1" indent="2"/>
    </xf>
    <xf numFmtId="49" fontId="5" fillId="3" borderId="3" xfId="2" applyNumberFormat="1" applyFont="1" applyFill="1" applyBorder="1" applyAlignment="1">
      <alignment horizontal="left" wrapText="1" indent="2"/>
    </xf>
    <xf numFmtId="49" fontId="6" fillId="3" borderId="0" xfId="2" applyNumberFormat="1" applyFont="1" applyFill="1"/>
    <xf numFmtId="0" fontId="2" fillId="3" borderId="0" xfId="1" applyFont="1" applyFill="1"/>
    <xf numFmtId="0" fontId="1" fillId="3" borderId="0" xfId="0" applyFont="1" applyFill="1"/>
    <xf numFmtId="49" fontId="5" fillId="3" borderId="0" xfId="2" applyNumberFormat="1" applyFont="1" applyFill="1" applyAlignment="1">
      <alignment horizontal="left" indent="1"/>
    </xf>
    <xf numFmtId="0" fontId="1" fillId="5" borderId="0" xfId="1" applyFill="1"/>
    <xf numFmtId="0" fontId="9" fillId="4" borderId="0" xfId="1" applyFont="1" applyFill="1"/>
    <xf numFmtId="0" fontId="10" fillId="2" borderId="0" xfId="1" applyFont="1" applyFill="1" applyAlignment="1">
      <alignment horizontal="left" indent="3"/>
    </xf>
    <xf numFmtId="0" fontId="11" fillId="2" borderId="0" xfId="1" applyFont="1" applyFill="1" applyAlignment="1">
      <alignment horizontal="left" indent="3"/>
    </xf>
    <xf numFmtId="0" fontId="1" fillId="2" borderId="0" xfId="1" applyFill="1" applyAlignment="1">
      <alignment vertical="center"/>
    </xf>
    <xf numFmtId="0" fontId="11" fillId="2" borderId="0" xfId="1" applyFont="1" applyFill="1" applyAlignment="1">
      <alignment horizontal="left" vertical="center" indent="3"/>
    </xf>
    <xf numFmtId="0" fontId="11" fillId="2" borderId="0" xfId="1" applyFont="1" applyFill="1" applyAlignment="1">
      <alignment horizontal="left" vertical="center"/>
    </xf>
    <xf numFmtId="0" fontId="11" fillId="2" borderId="0" xfId="1" applyFont="1" applyFill="1" applyAlignment="1">
      <alignment horizontal="left"/>
    </xf>
    <xf numFmtId="0" fontId="1" fillId="2" borderId="0" xfId="1" applyFill="1" applyAlignment="1">
      <alignment horizontal="right" indent="1"/>
    </xf>
    <xf numFmtId="0" fontId="1" fillId="2" borderId="0" xfId="1" applyFill="1" applyAlignment="1">
      <alignment horizontal="right"/>
    </xf>
    <xf numFmtId="0" fontId="1" fillId="2" borderId="4" xfId="1" applyFill="1" applyBorder="1" applyAlignment="1">
      <alignment horizontal="right"/>
    </xf>
    <xf numFmtId="0" fontId="1" fillId="2" borderId="4" xfId="1" applyFill="1" applyBorder="1"/>
    <xf numFmtId="49" fontId="1" fillId="2" borderId="4" xfId="1" applyNumberFormat="1" applyFill="1" applyBorder="1"/>
    <xf numFmtId="0" fontId="12" fillId="2" borderId="0" xfId="2" applyFont="1" applyFill="1" applyAlignment="1">
      <alignment horizontal="left" vertical="center" indent="1"/>
    </xf>
    <xf numFmtId="0" fontId="13" fillId="2" borderId="0" xfId="2" applyFont="1" applyFill="1"/>
    <xf numFmtId="0" fontId="13" fillId="2" borderId="0" xfId="2" applyFont="1" applyFill="1" applyAlignment="1">
      <alignment horizontal="right"/>
    </xf>
    <xf numFmtId="0" fontId="1" fillId="3" borderId="0" xfId="1" applyFill="1" applyAlignment="1">
      <alignment horizontal="right"/>
    </xf>
    <xf numFmtId="0" fontId="6" fillId="4" borderId="0" xfId="2" applyFont="1" applyFill="1" applyAlignment="1">
      <alignment horizontal="left" vertical="top" wrapText="1"/>
    </xf>
    <xf numFmtId="0" fontId="14" fillId="4" borderId="0" xfId="2" applyFont="1" applyFill="1" applyAlignment="1">
      <alignment horizontal="left" vertical="center" indent="1"/>
    </xf>
    <xf numFmtId="0" fontId="15" fillId="4" borderId="0" xfId="2" applyFont="1" applyFill="1" applyAlignment="1">
      <alignment horizontal="left" vertical="center" indent="1"/>
    </xf>
    <xf numFmtId="0" fontId="5" fillId="3" borderId="0" xfId="2" applyFont="1" applyFill="1" applyAlignment="1">
      <alignment horizontal="right" indent="2"/>
    </xf>
    <xf numFmtId="0" fontId="16" fillId="3" borderId="0" xfId="2" applyFont="1" applyFill="1" applyAlignment="1">
      <alignment horizontal="right" vertical="center" indent="1"/>
    </xf>
    <xf numFmtId="0" fontId="6" fillId="3" borderId="0" xfId="2" applyFont="1" applyFill="1" applyAlignment="1">
      <alignment horizontal="right"/>
    </xf>
    <xf numFmtId="0" fontId="6" fillId="3" borderId="0" xfId="2" applyFont="1" applyFill="1" applyAlignment="1">
      <alignment horizontal="left" indent="2"/>
    </xf>
    <xf numFmtId="0" fontId="5" fillId="4" borderId="0" xfId="2" applyFont="1" applyFill="1" applyAlignment="1">
      <alignment horizontal="left"/>
    </xf>
    <xf numFmtId="0" fontId="17" fillId="4" borderId="0" xfId="2" applyFont="1" applyFill="1" applyAlignment="1">
      <alignment horizontal="left" vertical="center" indent="1"/>
    </xf>
    <xf numFmtId="0" fontId="18" fillId="4" borderId="0" xfId="2" applyFont="1" applyFill="1" applyAlignment="1">
      <alignment horizontal="left" indent="2"/>
    </xf>
    <xf numFmtId="49" fontId="6" fillId="3" borderId="0" xfId="2" applyNumberFormat="1" applyFont="1" applyFill="1" applyAlignment="1">
      <alignment horizontal="left" wrapText="1" indent="2"/>
    </xf>
    <xf numFmtId="49" fontId="15" fillId="4" borderId="0" xfId="2" quotePrefix="1" applyNumberFormat="1" applyFont="1" applyFill="1" applyAlignment="1">
      <alignment horizontal="left" vertical="center" indent="1"/>
    </xf>
    <xf numFmtId="0" fontId="19" fillId="2" borderId="0" xfId="1" applyFont="1" applyFill="1" applyAlignment="1">
      <alignment horizontal="right"/>
    </xf>
    <xf numFmtId="0" fontId="20" fillId="2" borderId="0" xfId="1" applyFont="1" applyFill="1"/>
    <xf numFmtId="0" fontId="20" fillId="2" borderId="0" xfId="1" applyFont="1" applyFill="1" applyAlignment="1">
      <alignment horizontal="right"/>
    </xf>
    <xf numFmtId="0" fontId="7" fillId="2" borderId="0" xfId="2" applyFont="1" applyFill="1"/>
    <xf numFmtId="0" fontId="21" fillId="2" borderId="0" xfId="2" applyFont="1" applyFill="1" applyAlignment="1">
      <alignment horizontal="right" vertical="center" indent="1"/>
    </xf>
    <xf numFmtId="0" fontId="7" fillId="2" borderId="0" xfId="2" applyFont="1" applyFill="1" applyAlignment="1">
      <alignment horizontal="center"/>
    </xf>
    <xf numFmtId="0" fontId="20" fillId="2" borderId="0" xfId="1" applyFont="1" applyFill="1" applyAlignment="1">
      <alignment horizontal="center"/>
    </xf>
    <xf numFmtId="0" fontId="20" fillId="3" borderId="0" xfId="1" applyFont="1" applyFill="1"/>
    <xf numFmtId="0" fontId="22" fillId="3" borderId="0" xfId="2" applyFont="1" applyFill="1" applyAlignment="1">
      <alignment horizontal="right" indent="2"/>
    </xf>
    <xf numFmtId="0" fontId="23" fillId="3" borderId="0" xfId="2" applyFont="1" applyFill="1" applyAlignment="1">
      <alignment horizontal="right" vertical="center" indent="1"/>
    </xf>
    <xf numFmtId="0" fontId="22" fillId="5" borderId="0" xfId="2" applyFont="1" applyFill="1" applyAlignment="1">
      <alignment horizontal="center"/>
    </xf>
    <xf numFmtId="0" fontId="7" fillId="3" borderId="0" xfId="2" applyFont="1" applyFill="1" applyAlignment="1">
      <alignment horizontal="center"/>
    </xf>
    <xf numFmtId="0" fontId="20" fillId="3" borderId="0" xfId="1" applyFont="1" applyFill="1" applyAlignment="1">
      <alignment horizontal="center"/>
    </xf>
    <xf numFmtId="0" fontId="6" fillId="4" borderId="0" xfId="2" applyFont="1" applyFill="1" applyAlignment="1">
      <alignment horizontal="left" wrapText="1"/>
    </xf>
    <xf numFmtId="0" fontId="14" fillId="4" borderId="0" xfId="2" applyFont="1" applyFill="1" applyAlignment="1">
      <alignment horizontal="left" indent="1"/>
    </xf>
    <xf numFmtId="0" fontId="22" fillId="4" borderId="0" xfId="2" applyFont="1" applyFill="1" applyAlignment="1">
      <alignment horizontal="left"/>
    </xf>
    <xf numFmtId="0" fontId="22" fillId="4" borderId="0" xfId="1" applyFont="1" applyFill="1" applyAlignment="1">
      <alignment horizontal="left"/>
    </xf>
    <xf numFmtId="0" fontId="7" fillId="4" borderId="0" xfId="2" applyFont="1" applyFill="1" applyAlignment="1">
      <alignment horizontal="left" indent="2"/>
    </xf>
    <xf numFmtId="14" fontId="15" fillId="4" borderId="0" xfId="2" applyNumberFormat="1" applyFont="1" applyFill="1" applyAlignment="1">
      <alignment horizontal="left" indent="1"/>
    </xf>
    <xf numFmtId="49" fontId="7" fillId="2" borderId="1" xfId="2" applyNumberFormat="1" applyFont="1" applyFill="1" applyBorder="1" applyAlignment="1" applyProtection="1">
      <alignment horizontal="left" wrapText="1"/>
      <protection locked="0"/>
    </xf>
    <xf numFmtId="14" fontId="7" fillId="2" borderId="1" xfId="2" applyNumberFormat="1" applyFont="1" applyFill="1" applyBorder="1" applyAlignment="1" applyProtection="1">
      <alignment horizontal="left" wrapText="1"/>
      <protection locked="0"/>
    </xf>
    <xf numFmtId="49" fontId="15" fillId="4" borderId="0" xfId="2" applyNumberFormat="1" applyFont="1" applyFill="1" applyAlignment="1">
      <alignment horizontal="left" indent="1"/>
    </xf>
    <xf numFmtId="1" fontId="7" fillId="2" borderId="1" xfId="2" applyNumberFormat="1" applyFont="1" applyFill="1" applyBorder="1" applyAlignment="1" applyProtection="1">
      <alignment horizontal="left" wrapText="1"/>
      <protection locked="0"/>
    </xf>
    <xf numFmtId="1" fontId="20" fillId="3" borderId="0" xfId="1" applyNumberFormat="1" applyFont="1" applyFill="1"/>
    <xf numFmtId="164" fontId="7" fillId="2" borderId="1" xfId="2" applyNumberFormat="1" applyFont="1" applyFill="1" applyBorder="1" applyAlignment="1" applyProtection="1">
      <alignment horizontal="left" wrapText="1"/>
      <protection locked="0"/>
    </xf>
    <xf numFmtId="0" fontId="7" fillId="4" borderId="0" xfId="2" applyFont="1" applyFill="1" applyAlignment="1">
      <alignment horizontal="left" wrapText="1" indent="2"/>
    </xf>
    <xf numFmtId="2" fontId="7" fillId="2" borderId="1" xfId="2" applyNumberFormat="1" applyFont="1" applyFill="1" applyBorder="1" applyAlignment="1" applyProtection="1">
      <alignment horizontal="left" wrapText="1"/>
      <protection locked="0"/>
    </xf>
    <xf numFmtId="0" fontId="20" fillId="3" borderId="0" xfId="1" applyFont="1" applyFill="1" applyAlignment="1">
      <alignment vertical="center"/>
    </xf>
    <xf numFmtId="14" fontId="20" fillId="3" borderId="0" xfId="1" applyNumberFormat="1" applyFont="1" applyFill="1"/>
    <xf numFmtId="2" fontId="23" fillId="3" borderId="0" xfId="2" applyNumberFormat="1" applyFont="1" applyFill="1" applyAlignment="1">
      <alignment horizontal="right" vertical="center" indent="1"/>
    </xf>
    <xf numFmtId="0" fontId="7" fillId="3" borderId="0" xfId="2" applyFont="1" applyFill="1" applyAlignment="1">
      <alignment horizontal="center" vertical="top"/>
    </xf>
    <xf numFmtId="0" fontId="25" fillId="3" borderId="0" xfId="1" applyFont="1" applyFill="1"/>
    <xf numFmtId="0" fontId="15" fillId="4" borderId="0" xfId="2" applyFont="1" applyFill="1" applyAlignment="1">
      <alignment horizontal="left" indent="1"/>
    </xf>
    <xf numFmtId="0" fontId="7" fillId="2" borderId="1" xfId="2" applyFont="1" applyFill="1" applyBorder="1" applyAlignment="1" applyProtection="1">
      <alignment horizontal="left" wrapText="1"/>
      <protection locked="0"/>
    </xf>
    <xf numFmtId="4" fontId="25" fillId="3" borderId="0" xfId="1" applyNumberFormat="1" applyFont="1" applyFill="1"/>
    <xf numFmtId="4" fontId="7" fillId="4" borderId="0" xfId="2" applyNumberFormat="1" applyFont="1" applyFill="1" applyAlignment="1">
      <alignment horizontal="left" indent="2"/>
    </xf>
    <xf numFmtId="4" fontId="15" fillId="4" borderId="0" xfId="2" applyNumberFormat="1" applyFont="1" applyFill="1" applyAlignment="1">
      <alignment horizontal="left" indent="1"/>
    </xf>
    <xf numFmtId="4" fontId="7" fillId="2" borderId="1" xfId="2" applyNumberFormat="1" applyFont="1" applyFill="1" applyBorder="1" applyAlignment="1" applyProtection="1">
      <alignment horizontal="left" wrapText="1"/>
      <protection locked="0"/>
    </xf>
    <xf numFmtId="4" fontId="20" fillId="3" borderId="0" xfId="1" applyNumberFormat="1" applyFont="1" applyFill="1"/>
    <xf numFmtId="3" fontId="15" fillId="4" borderId="0" xfId="2" applyNumberFormat="1" applyFont="1" applyFill="1" applyAlignment="1">
      <alignment horizontal="left" indent="1"/>
    </xf>
    <xf numFmtId="3" fontId="7" fillId="2" borderId="1" xfId="2" applyNumberFormat="1" applyFont="1" applyFill="1" applyBorder="1" applyAlignment="1" applyProtection="1">
      <alignment horizontal="left" wrapText="1"/>
      <protection locked="0"/>
    </xf>
    <xf numFmtId="0" fontId="21" fillId="3" borderId="2" xfId="2" applyFont="1" applyFill="1" applyBorder="1" applyAlignment="1">
      <alignment horizontal="center" vertical="top"/>
    </xf>
    <xf numFmtId="49" fontId="7" fillId="5" borderId="0" xfId="2" applyNumberFormat="1" applyFont="1" applyFill="1" applyAlignment="1">
      <alignment horizontal="center" vertical="top" wrapText="1"/>
    </xf>
    <xf numFmtId="165" fontId="7" fillId="2" borderId="1" xfId="2" applyNumberFormat="1" applyFont="1" applyFill="1" applyBorder="1" applyAlignment="1" applyProtection="1">
      <alignment horizontal="left" wrapText="1"/>
      <protection locked="0"/>
    </xf>
    <xf numFmtId="49" fontId="7" fillId="5" borderId="5" xfId="2" applyNumberFormat="1" applyFont="1" applyFill="1" applyBorder="1" applyAlignment="1" applyProtection="1">
      <alignment horizontal="center" vertical="top" wrapText="1"/>
      <protection locked="0"/>
    </xf>
    <xf numFmtId="0" fontId="22" fillId="3" borderId="0" xfId="2" applyFont="1" applyFill="1" applyAlignment="1">
      <alignment wrapText="1"/>
    </xf>
    <xf numFmtId="0" fontId="7" fillId="3" borderId="0" xfId="2" applyFont="1" applyFill="1" applyAlignment="1">
      <alignment horizontal="right" indent="2"/>
    </xf>
    <xf numFmtId="0" fontId="1" fillId="2" borderId="0" xfId="1" applyFill="1" applyAlignment="1">
      <alignment horizontal="center"/>
    </xf>
    <xf numFmtId="0" fontId="1" fillId="2" borderId="0" xfId="1" applyFill="1" applyAlignment="1">
      <alignment horizontal="center" vertical="top" wrapText="1"/>
    </xf>
    <xf numFmtId="0" fontId="24" fillId="3" borderId="0" xfId="2" applyFont="1" applyFill="1" applyAlignment="1">
      <alignment horizontal="center" vertical="top" wrapText="1"/>
    </xf>
    <xf numFmtId="0" fontId="9" fillId="0" borderId="0" xfId="1" applyFont="1" applyFill="1"/>
    <xf numFmtId="49" fontId="9" fillId="0" borderId="0" xfId="1" applyNumberFormat="1" applyFont="1" applyFill="1"/>
    <xf numFmtId="0" fontId="9" fillId="0" borderId="0" xfId="1" applyFont="1" applyFill="1" applyAlignment="1">
      <alignment horizontal="left" vertical="top" indent="2"/>
    </xf>
    <xf numFmtId="0" fontId="1" fillId="0" borderId="0" xfId="1" applyFill="1" applyAlignment="1">
      <alignment horizontal="left" vertical="top" indent="2"/>
    </xf>
    <xf numFmtId="0" fontId="20" fillId="0" borderId="0" xfId="1" applyFont="1" applyFill="1"/>
    <xf numFmtId="0" fontId="20" fillId="0" borderId="0" xfId="1" applyFont="1" applyFill="1" applyAlignment="1">
      <alignment horizontal="right"/>
    </xf>
    <xf numFmtId="49" fontId="20" fillId="0" borderId="0" xfId="1" applyNumberFormat="1" applyFont="1" applyFill="1"/>
    <xf numFmtId="0" fontId="1" fillId="0" borderId="0" xfId="1" applyFill="1"/>
    <xf numFmtId="0" fontId="20" fillId="0" borderId="0" xfId="1" applyFont="1" applyFill="1" applyAlignment="1">
      <alignment horizontal="left"/>
    </xf>
    <xf numFmtId="0" fontId="23" fillId="0" borderId="0" xfId="2" applyFont="1" applyFill="1" applyAlignment="1">
      <alignment horizontal="left" vertical="center" indent="1"/>
    </xf>
    <xf numFmtId="0" fontId="20" fillId="0" borderId="0" xfId="1" applyFont="1" applyFill="1" applyAlignment="1">
      <alignment horizontal="center" vertical="top" wrapText="1"/>
    </xf>
    <xf numFmtId="0" fontId="26" fillId="0" borderId="0" xfId="1" applyFont="1" applyFill="1" applyAlignment="1">
      <alignment horizontal="left"/>
    </xf>
    <xf numFmtId="0" fontId="27" fillId="0" borderId="0" xfId="2" applyFont="1" applyFill="1" applyAlignment="1">
      <alignment horizontal="right" vertical="center" indent="1"/>
    </xf>
    <xf numFmtId="0" fontId="20" fillId="0" borderId="0" xfId="1" applyFont="1" applyFill="1" applyAlignment="1">
      <alignment horizontal="right" vertical="top" wrapText="1"/>
    </xf>
    <xf numFmtId="0" fontId="20" fillId="0" borderId="0" xfId="1" applyFont="1" applyFill="1" applyAlignment="1">
      <alignment horizontal="center"/>
    </xf>
    <xf numFmtId="0" fontId="21" fillId="0" borderId="0" xfId="2" applyFont="1" applyFill="1" applyAlignment="1">
      <alignment horizontal="right" vertical="center" indent="1"/>
    </xf>
    <xf numFmtId="0" fontId="25" fillId="0" borderId="0" xfId="1" applyFont="1" applyFill="1" applyAlignment="1">
      <alignment horizontal="center"/>
    </xf>
    <xf numFmtId="0" fontId="9" fillId="0" borderId="0" xfId="1" applyFont="1" applyFill="1" applyAlignment="1">
      <alignment horizontal="left"/>
    </xf>
    <xf numFmtId="0" fontId="28" fillId="0" borderId="0" xfId="2" applyFont="1" applyFill="1" applyAlignment="1">
      <alignment horizontal="right" vertical="center" indent="1"/>
    </xf>
    <xf numFmtId="0" fontId="9" fillId="0" borderId="0" xfId="1" applyFont="1" applyFill="1" applyAlignment="1">
      <alignment horizontal="center"/>
    </xf>
    <xf numFmtId="0" fontId="29" fillId="0" borderId="0" xfId="2" applyFont="1" applyFill="1" applyAlignment="1">
      <alignment horizontal="right" vertical="center" indent="1"/>
    </xf>
    <xf numFmtId="0" fontId="28" fillId="0" borderId="0" xfId="1" applyFont="1" applyFill="1" applyAlignment="1">
      <alignment horizontal="right" vertical="center" indent="1"/>
    </xf>
    <xf numFmtId="14" fontId="20" fillId="0" borderId="0" xfId="1" applyNumberFormat="1" applyFont="1" applyFill="1"/>
    <xf numFmtId="4" fontId="20" fillId="0" borderId="0" xfId="1" applyNumberFormat="1" applyFont="1" applyFill="1"/>
    <xf numFmtId="0" fontId="20" fillId="0" borderId="0" xfId="1" applyFont="1" applyFill="1" applyAlignment="1">
      <alignment horizontal="left" vertical="top" indent="1"/>
    </xf>
    <xf numFmtId="0" fontId="1" fillId="0" borderId="0" xfId="1" quotePrefix="1" applyFill="1"/>
    <xf numFmtId="0" fontId="1" fillId="0" borderId="0" xfId="1" applyFill="1" applyAlignment="1">
      <alignment vertical="center"/>
    </xf>
    <xf numFmtId="0" fontId="1" fillId="0" borderId="4" xfId="1" applyFill="1" applyBorder="1"/>
    <xf numFmtId="0" fontId="7" fillId="2" borderId="0" xfId="1" applyFont="1" applyFill="1" applyAlignment="1">
      <alignment horizontal="left"/>
    </xf>
    <xf numFmtId="0" fontId="7" fillId="2" borderId="0" xfId="1" applyFont="1" applyFill="1" applyAlignment="1">
      <alignment horizontal="left" vertical="top"/>
    </xf>
    <xf numFmtId="0" fontId="8" fillId="3" borderId="0" xfId="1" applyFont="1" applyFill="1" applyAlignment="1">
      <alignment horizontal="left" vertical="top" wrapText="1"/>
    </xf>
    <xf numFmtId="0" fontId="1" fillId="0" borderId="0" xfId="1" applyFill="1" applyAlignment="1">
      <alignment horizontal="left" vertical="top" indent="2"/>
    </xf>
    <xf numFmtId="0" fontId="20" fillId="2" borderId="1" xfId="1" applyFont="1" applyFill="1" applyBorder="1" applyProtection="1">
      <protection locked="0"/>
    </xf>
    <xf numFmtId="0" fontId="5" fillId="4" borderId="0" xfId="2" applyFont="1" applyFill="1" applyAlignment="1">
      <alignment horizontal="left" wrapText="1" indent="2"/>
    </xf>
    <xf numFmtId="0" fontId="15" fillId="4" borderId="0" xfId="2" applyFont="1" applyFill="1" applyAlignment="1">
      <alignment horizontal="left" vertical="center" wrapText="1" indent="1"/>
    </xf>
    <xf numFmtId="0" fontId="5" fillId="4" borderId="0" xfId="2" applyFont="1" applyFill="1" applyAlignment="1">
      <alignment horizontal="left" vertical="center" wrapText="1"/>
    </xf>
    <xf numFmtId="14" fontId="15" fillId="4" borderId="0" xfId="2" applyNumberFormat="1" applyFont="1" applyFill="1" applyAlignment="1">
      <alignment horizontal="left" vertical="center" indent="1"/>
    </xf>
    <xf numFmtId="0" fontId="5" fillId="3" borderId="0" xfId="2" applyFont="1" applyFill="1" applyAlignment="1">
      <alignment horizontal="left"/>
    </xf>
    <xf numFmtId="14" fontId="5" fillId="3" borderId="0" xfId="2" applyNumberFormat="1" applyFont="1" applyFill="1" applyAlignment="1">
      <alignment horizontal="left"/>
    </xf>
    <xf numFmtId="0" fontId="31" fillId="3" borderId="0" xfId="2" applyFont="1" applyFill="1" applyAlignment="1">
      <alignment horizontal="center" vertical="top"/>
    </xf>
    <xf numFmtId="0" fontId="1" fillId="0" borderId="0" xfId="1" applyFill="1" applyAlignment="1">
      <alignment horizontal="left" vertical="top" indent="2"/>
    </xf>
    <xf numFmtId="0" fontId="32" fillId="4" borderId="0" xfId="2" applyFont="1" applyFill="1" applyAlignment="1">
      <alignment horizontal="center" vertical="top" wrapText="1"/>
    </xf>
    <xf numFmtId="49" fontId="15" fillId="4" borderId="0" xfId="2" applyNumberFormat="1" applyFont="1" applyFill="1" applyAlignment="1">
      <alignment horizontal="left" wrapText="1" indent="1"/>
    </xf>
    <xf numFmtId="0" fontId="5" fillId="4" borderId="0" xfId="2" applyFont="1" applyFill="1" applyAlignment="1">
      <alignment horizontal="left" wrapText="1"/>
    </xf>
    <xf numFmtId="0" fontId="6" fillId="3" borderId="0" xfId="2" applyFont="1" applyFill="1" applyAlignment="1">
      <alignment horizontal="left" wrapText="1" indent="2"/>
    </xf>
    <xf numFmtId="0" fontId="5" fillId="4" borderId="0" xfId="2" quotePrefix="1" applyFont="1" applyFill="1" applyAlignment="1">
      <alignment horizontal="left" wrapText="1"/>
    </xf>
    <xf numFmtId="49" fontId="15" fillId="4" borderId="0" xfId="2" applyNumberFormat="1" applyFont="1" applyFill="1" applyAlignment="1">
      <alignment horizontal="left" vertical="center" indent="1"/>
    </xf>
    <xf numFmtId="0" fontId="6" fillId="4" borderId="0" xfId="2" quotePrefix="1" applyFont="1" applyFill="1" applyAlignment="1">
      <alignment horizontal="left" wrapText="1"/>
    </xf>
    <xf numFmtId="0" fontId="34" fillId="4" borderId="0" xfId="2" quotePrefix="1" applyFont="1" applyFill="1" applyAlignment="1">
      <alignment horizontal="left" wrapText="1"/>
    </xf>
    <xf numFmtId="0" fontId="35" fillId="4" borderId="0" xfId="2" quotePrefix="1" applyFont="1" applyFill="1" applyAlignment="1">
      <alignment horizontal="left" wrapText="1"/>
    </xf>
    <xf numFmtId="0" fontId="10" fillId="4" borderId="0" xfId="2" applyFont="1" applyFill="1" applyAlignment="1">
      <alignment horizontal="left" wrapText="1"/>
    </xf>
    <xf numFmtId="0" fontId="6" fillId="4" borderId="0" xfId="2" applyFont="1" applyFill="1" applyAlignment="1">
      <alignment horizontal="left"/>
    </xf>
    <xf numFmtId="0" fontId="36" fillId="3" borderId="0" xfId="0" applyFont="1" applyFill="1" applyAlignment="1">
      <alignment vertical="center"/>
    </xf>
    <xf numFmtId="0" fontId="5" fillId="4" borderId="0" xfId="2" quotePrefix="1" applyNumberFormat="1" applyFont="1" applyFill="1" applyAlignment="1">
      <alignment horizontal="left" wrapText="1"/>
    </xf>
    <xf numFmtId="0" fontId="5" fillId="3" borderId="0" xfId="2" quotePrefix="1" applyFont="1" applyFill="1" applyAlignment="1">
      <alignment wrapText="1"/>
    </xf>
    <xf numFmtId="0" fontId="6" fillId="2" borderId="0" xfId="2" applyFont="1" applyFill="1" applyAlignment="1">
      <alignment horizontal="right" indent="2"/>
    </xf>
    <xf numFmtId="0" fontId="6" fillId="2" borderId="0" xfId="2" applyFont="1" applyFill="1" applyAlignment="1">
      <alignment horizontal="left" wrapText="1"/>
    </xf>
    <xf numFmtId="0" fontId="15" fillId="2" borderId="0" xfId="2" applyFont="1" applyFill="1" applyAlignment="1">
      <alignment horizontal="left" vertical="center" indent="1"/>
    </xf>
    <xf numFmtId="0" fontId="9" fillId="2" borderId="0" xfId="1" applyFont="1" applyFill="1"/>
    <xf numFmtId="0" fontId="1" fillId="3" borderId="6" xfId="1" applyFill="1" applyBorder="1"/>
    <xf numFmtId="0" fontId="5" fillId="4" borderId="6" xfId="2" applyFont="1" applyFill="1" applyBorder="1" applyAlignment="1">
      <alignment horizontal="left" indent="2"/>
    </xf>
    <xf numFmtId="0" fontId="34" fillId="4" borderId="0" xfId="2" quotePrefix="1" applyFont="1" applyFill="1" applyAlignment="1">
      <alignment horizontal="center" wrapText="1"/>
    </xf>
    <xf numFmtId="0" fontId="38" fillId="4" borderId="0" xfId="2" applyFont="1" applyFill="1" applyAlignment="1">
      <alignment horizontal="center" vertical="top" wrapText="1"/>
    </xf>
    <xf numFmtId="0" fontId="5" fillId="3" borderId="0" xfId="2" applyFont="1" applyFill="1" applyAlignment="1">
      <alignment horizontal="left" indent="2"/>
    </xf>
    <xf numFmtId="0" fontId="6" fillId="3" borderId="0" xfId="2" applyFont="1" applyFill="1" applyAlignment="1">
      <alignment horizontal="left" wrapText="1"/>
    </xf>
    <xf numFmtId="0" fontId="15" fillId="3" borderId="0" xfId="2" applyFont="1" applyFill="1" applyAlignment="1">
      <alignment horizontal="left" vertical="center" indent="1"/>
    </xf>
    <xf numFmtId="0" fontId="1" fillId="2" borderId="0" xfId="1" applyFill="1" applyBorder="1"/>
    <xf numFmtId="0" fontId="5" fillId="2" borderId="0" xfId="2" applyFont="1" applyFill="1" applyBorder="1" applyAlignment="1">
      <alignment horizontal="left" indent="2"/>
    </xf>
    <xf numFmtId="0" fontId="39" fillId="3" borderId="0" xfId="3" applyFont="1" applyFill="1"/>
    <xf numFmtId="49" fontId="7" fillId="0" borderId="1" xfId="2" applyNumberFormat="1" applyFont="1" applyFill="1" applyBorder="1" applyAlignment="1" applyProtection="1">
      <alignment horizontal="left" wrapText="1"/>
      <protection locked="0"/>
    </xf>
    <xf numFmtId="0" fontId="7" fillId="0" borderId="1" xfId="2" applyFont="1" applyFill="1" applyBorder="1" applyAlignment="1" applyProtection="1">
      <alignment horizontal="left" wrapText="1"/>
      <protection locked="0"/>
    </xf>
    <xf numFmtId="4" fontId="7" fillId="0" borderId="1" xfId="2" applyNumberFormat="1" applyFont="1" applyFill="1" applyBorder="1" applyAlignment="1" applyProtection="1">
      <alignment horizontal="left" wrapText="1"/>
      <protection locked="0"/>
    </xf>
    <xf numFmtId="3" fontId="7" fillId="0" borderId="1" xfId="2" applyNumberFormat="1" applyFont="1" applyFill="1" applyBorder="1" applyAlignment="1" applyProtection="1">
      <alignment horizontal="left" wrapText="1"/>
      <protection locked="0"/>
    </xf>
    <xf numFmtId="2" fontId="15" fillId="4" borderId="0" xfId="2" applyNumberFormat="1" applyFont="1" applyFill="1" applyAlignment="1">
      <alignment horizontal="left" indent="1"/>
    </xf>
    <xf numFmtId="0" fontId="39" fillId="4" borderId="0" xfId="3" applyFont="1" applyFill="1" applyAlignment="1">
      <alignment horizontal="left"/>
    </xf>
    <xf numFmtId="0" fontId="39" fillId="4" borderId="0" xfId="3" applyFont="1" applyFill="1" applyAlignment="1">
      <alignment horizontal="left" wrapText="1"/>
    </xf>
    <xf numFmtId="0" fontId="39" fillId="3" borderId="0" xfId="3" applyFont="1" applyFill="1" applyAlignment="1">
      <alignment wrapText="1"/>
    </xf>
    <xf numFmtId="0" fontId="10" fillId="2" borderId="0" xfId="1" applyFont="1" applyFill="1" applyAlignment="1">
      <alignment horizontal="left"/>
    </xf>
    <xf numFmtId="0" fontId="11" fillId="2" borderId="0" xfId="1" applyFont="1" applyFill="1" applyAlignment="1">
      <alignment horizontal="left"/>
    </xf>
    <xf numFmtId="0" fontId="11" fillId="2" borderId="0" xfId="1" applyFont="1" applyFill="1" applyAlignment="1">
      <alignment horizontal="left" vertical="top"/>
    </xf>
    <xf numFmtId="0" fontId="1" fillId="0" borderId="0" xfId="1" applyFill="1" applyAlignment="1">
      <alignment horizontal="left" vertical="top" indent="2"/>
    </xf>
    <xf numFmtId="0" fontId="6" fillId="2" borderId="0" xfId="1" applyFont="1" applyFill="1" applyAlignment="1">
      <alignment horizontal="left"/>
    </xf>
    <xf numFmtId="0" fontId="5" fillId="2" borderId="0" xfId="1" applyFont="1" applyFill="1" applyAlignment="1">
      <alignment horizontal="left"/>
    </xf>
    <xf numFmtId="0" fontId="1" fillId="0" borderId="0" xfId="1" applyFill="1" applyAlignment="1" applyProtection="1">
      <alignment horizontal="center"/>
      <protection locked="0"/>
    </xf>
    <xf numFmtId="0" fontId="1" fillId="3" borderId="0" xfId="1" applyFill="1" applyAlignment="1">
      <alignment horizontal="center"/>
    </xf>
    <xf numFmtId="49" fontId="5" fillId="2" borderId="1" xfId="2" applyNumberFormat="1" applyFont="1" applyFill="1" applyBorder="1" applyAlignment="1" applyProtection="1">
      <alignment horizontal="left" vertical="top" wrapText="1"/>
      <protection locked="0"/>
    </xf>
    <xf numFmtId="0" fontId="8" fillId="3" borderId="0" xfId="1" applyFont="1" applyFill="1" applyAlignment="1">
      <alignment horizontal="left" vertical="top" wrapText="1" indent="2"/>
    </xf>
    <xf numFmtId="0" fontId="1" fillId="0" borderId="0" xfId="1" applyFill="1" applyAlignment="1">
      <alignment horizontal="center"/>
    </xf>
    <xf numFmtId="0" fontId="7" fillId="2" borderId="0" xfId="1" applyFont="1" applyFill="1" applyAlignment="1">
      <alignment horizontal="left"/>
    </xf>
    <xf numFmtId="0" fontId="22" fillId="2" borderId="0" xfId="1" applyFont="1" applyFill="1" applyAlignment="1">
      <alignment horizontal="left"/>
    </xf>
    <xf numFmtId="0" fontId="22" fillId="2" borderId="0" xfId="1" applyFont="1" applyFill="1" applyAlignment="1">
      <alignment horizontal="left" vertical="top"/>
    </xf>
  </cellXfs>
  <cellStyles count="4">
    <cellStyle name="Link" xfId="3" builtinId="8"/>
    <cellStyle name="Standard" xfId="0" builtinId="0"/>
    <cellStyle name="Standard 2" xfId="1" xr:uid="{715E7711-FBE8-4F71-A8B5-83700A6AFC5D}"/>
    <cellStyle name="Standard 2 2" xfId="2" xr:uid="{38857DEA-78EC-4DED-A301-7526CC69E4CC}"/>
  </cellStyles>
  <dxfs count="2">
    <dxf>
      <font>
        <b/>
        <i val="0"/>
        <color theme="0"/>
      </font>
      <fill>
        <patternFill>
          <bgColor rgb="FFD1266B"/>
        </patternFill>
      </fill>
      <border>
        <left style="thin">
          <color auto="1"/>
        </left>
        <right style="thin">
          <color auto="1"/>
        </right>
        <top style="thin">
          <color auto="1"/>
        </top>
        <bottom style="thin">
          <color auto="1"/>
        </bottom>
        <vertical/>
        <horizontal/>
      </border>
    </dxf>
    <dxf>
      <font>
        <color rgb="FFEBF3F2"/>
      </font>
      <fill>
        <patternFill>
          <bgColor rgb="FFEBF3F2"/>
        </patternFill>
      </fill>
    </dxf>
  </dxfs>
  <tableStyles count="0" defaultTableStyle="TableStyleMedium2" defaultPivotStyle="PivotStyleLight16"/>
  <colors>
    <mruColors>
      <color rgb="FFEBF3F2"/>
      <color rgb="FFFFD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svg"/><Relationship Id="rId2" Type="http://schemas.openxmlformats.org/officeDocument/2006/relationships/hyperlink" Target="https://energysales.vattenfall.de/energielexikon"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energysales.vattenfall.de/energielexikon" TargetMode="External"/><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energysales.vattenfall.de/energielexikon"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energysales.vattenfall.de/energielexikon"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energysales.vattenfall.de/energielexiko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3104030</xdr:colOff>
      <xdr:row>0</xdr:row>
      <xdr:rowOff>34318</xdr:rowOff>
    </xdr:from>
    <xdr:to>
      <xdr:col>2</xdr:col>
      <xdr:colOff>5268241</xdr:colOff>
      <xdr:row>1</xdr:row>
      <xdr:rowOff>2726</xdr:rowOff>
    </xdr:to>
    <xdr:pic>
      <xdr:nvPicPr>
        <xdr:cNvPr id="2" name="Grafik 1">
          <a:extLst>
            <a:ext uri="{FF2B5EF4-FFF2-40B4-BE49-F238E27FC236}">
              <a16:creationId xmlns:a16="http://schemas.microsoft.com/office/drawing/2014/main" id="{8B5F6010-480A-4590-B806-981F405E2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4324" y="34318"/>
          <a:ext cx="2164211" cy="719202"/>
        </a:xfrm>
        <a:prstGeom prst="rect">
          <a:avLst/>
        </a:prstGeom>
      </xdr:spPr>
    </xdr:pic>
    <xdr:clientData/>
  </xdr:twoCellAnchor>
  <xdr:twoCellAnchor>
    <xdr:from>
      <xdr:col>2</xdr:col>
      <xdr:colOff>0</xdr:colOff>
      <xdr:row>0</xdr:row>
      <xdr:rowOff>130966</xdr:rowOff>
    </xdr:from>
    <xdr:to>
      <xdr:col>2</xdr:col>
      <xdr:colOff>2554941</xdr:colOff>
      <xdr:row>0</xdr:row>
      <xdr:rowOff>637396</xdr:rowOff>
    </xdr:to>
    <xdr:grpSp>
      <xdr:nvGrpSpPr>
        <xdr:cNvPr id="3" name="Gruppieren 2">
          <a:hlinkClick xmlns:r="http://schemas.openxmlformats.org/officeDocument/2006/relationships" r:id="rId2"/>
          <a:extLst>
            <a:ext uri="{FF2B5EF4-FFF2-40B4-BE49-F238E27FC236}">
              <a16:creationId xmlns:a16="http://schemas.microsoft.com/office/drawing/2014/main" id="{5EC70343-8CFA-4D19-9A3A-E94279CADBBD}"/>
            </a:ext>
          </a:extLst>
        </xdr:cNvPr>
        <xdr:cNvGrpSpPr/>
      </xdr:nvGrpSpPr>
      <xdr:grpSpPr>
        <a:xfrm>
          <a:off x="560917" y="130966"/>
          <a:ext cx="2554941" cy="506430"/>
          <a:chOff x="190498" y="123264"/>
          <a:chExt cx="2554941" cy="427989"/>
        </a:xfrm>
      </xdr:grpSpPr>
      <xdr:sp macro="" textlink="">
        <xdr:nvSpPr>
          <xdr:cNvPr id="4" name="Rechteck: abgerundete Ecken 3">
            <a:extLst>
              <a:ext uri="{FF2B5EF4-FFF2-40B4-BE49-F238E27FC236}">
                <a16:creationId xmlns:a16="http://schemas.microsoft.com/office/drawing/2014/main" id="{1D1B9412-91E7-494B-85B8-1AA9164DA2AB}"/>
              </a:ext>
            </a:extLst>
          </xdr:cNvPr>
          <xdr:cNvSpPr/>
        </xdr:nvSpPr>
        <xdr:spPr>
          <a:xfrm>
            <a:off x="190498" y="123264"/>
            <a:ext cx="2554941" cy="425823"/>
          </a:xfrm>
          <a:prstGeom prst="roundRect">
            <a:avLst>
              <a:gd name="adj" fmla="val 37720"/>
            </a:avLst>
          </a:prstGeom>
          <a:solidFill>
            <a:srgbClr val="FFDA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5" name="Textfeld 4">
            <a:extLst>
              <a:ext uri="{FF2B5EF4-FFF2-40B4-BE49-F238E27FC236}">
                <a16:creationId xmlns:a16="http://schemas.microsoft.com/office/drawing/2014/main" id="{B6528FAB-88C1-4C28-9DE0-B756690F409F}"/>
              </a:ext>
            </a:extLst>
          </xdr:cNvPr>
          <xdr:cNvSpPr txBox="1"/>
        </xdr:nvSpPr>
        <xdr:spPr>
          <a:xfrm>
            <a:off x="728381" y="134472"/>
            <a:ext cx="1994648" cy="41678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Klicken Sie hier für wichtige Begriffsdefinitionen</a:t>
            </a:r>
          </a:p>
        </xdr:txBody>
      </xdr:sp>
      <xdr:pic>
        <xdr:nvPicPr>
          <xdr:cNvPr id="6" name="Grafik 5">
            <a:extLst>
              <a:ext uri="{FF2B5EF4-FFF2-40B4-BE49-F238E27FC236}">
                <a16:creationId xmlns:a16="http://schemas.microsoft.com/office/drawing/2014/main" id="{C56DBE5B-C1BE-43ED-B98F-D6BFFCD3C7A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4966" y="168086"/>
            <a:ext cx="369797" cy="369797"/>
          </a:xfrm>
          <a:prstGeom prst="rect">
            <a:avLst/>
          </a:prstGeom>
        </xdr:spPr>
      </xdr:pic>
    </xdr:grpSp>
    <xdr:clientData/>
  </xdr:twoCellAnchor>
  <xdr:twoCellAnchor editAs="oneCell">
    <xdr:from>
      <xdr:col>1</xdr:col>
      <xdr:colOff>134473</xdr:colOff>
      <xdr:row>3</xdr:row>
      <xdr:rowOff>174812</xdr:rowOff>
    </xdr:from>
    <xdr:to>
      <xdr:col>2</xdr:col>
      <xdr:colOff>3</xdr:colOff>
      <xdr:row>5</xdr:row>
      <xdr:rowOff>17930</xdr:rowOff>
    </xdr:to>
    <xdr:pic>
      <xdr:nvPicPr>
        <xdr:cNvPr id="8" name="Graphic 7" descr="Checkmark with solid fill">
          <a:extLst>
            <a:ext uri="{FF2B5EF4-FFF2-40B4-BE49-F238E27FC236}">
              <a16:creationId xmlns:a16="http://schemas.microsoft.com/office/drawing/2014/main" id="{60652589-3101-4F65-9CCD-03135C17D3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4973" y="1564341"/>
          <a:ext cx="235324" cy="235324"/>
        </a:xfrm>
        <a:prstGeom prst="rect">
          <a:avLst/>
        </a:prstGeom>
      </xdr:spPr>
    </xdr:pic>
    <xdr:clientData/>
  </xdr:twoCellAnchor>
  <xdr:twoCellAnchor editAs="oneCell">
    <xdr:from>
      <xdr:col>1</xdr:col>
      <xdr:colOff>129989</xdr:colOff>
      <xdr:row>7</xdr:row>
      <xdr:rowOff>181536</xdr:rowOff>
    </xdr:from>
    <xdr:to>
      <xdr:col>2</xdr:col>
      <xdr:colOff>188</xdr:colOff>
      <xdr:row>9</xdr:row>
      <xdr:rowOff>24654</xdr:rowOff>
    </xdr:to>
    <xdr:pic>
      <xdr:nvPicPr>
        <xdr:cNvPr id="9" name="Graphic 8" descr="Checkmark with solid fill">
          <a:extLst>
            <a:ext uri="{FF2B5EF4-FFF2-40B4-BE49-F238E27FC236}">
              <a16:creationId xmlns:a16="http://schemas.microsoft.com/office/drawing/2014/main" id="{F63E7967-47C7-45A8-A944-FA131E1B6F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0489" y="2523565"/>
          <a:ext cx="235324" cy="235324"/>
        </a:xfrm>
        <a:prstGeom prst="rect">
          <a:avLst/>
        </a:prstGeom>
      </xdr:spPr>
    </xdr:pic>
    <xdr:clientData/>
  </xdr:twoCellAnchor>
  <xdr:twoCellAnchor editAs="oneCell">
    <xdr:from>
      <xdr:col>1</xdr:col>
      <xdr:colOff>136713</xdr:colOff>
      <xdr:row>11</xdr:row>
      <xdr:rowOff>177054</xdr:rowOff>
    </xdr:from>
    <xdr:to>
      <xdr:col>2</xdr:col>
      <xdr:colOff>2243</xdr:colOff>
      <xdr:row>13</xdr:row>
      <xdr:rowOff>20172</xdr:rowOff>
    </xdr:to>
    <xdr:pic>
      <xdr:nvPicPr>
        <xdr:cNvPr id="10" name="Graphic 9" descr="Checkmark with solid fill">
          <a:extLst>
            <a:ext uri="{FF2B5EF4-FFF2-40B4-BE49-F238E27FC236}">
              <a16:creationId xmlns:a16="http://schemas.microsoft.com/office/drawing/2014/main" id="{B8C7BA23-351F-413C-A816-952905F59DF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7213" y="3292289"/>
          <a:ext cx="235324" cy="235324"/>
        </a:xfrm>
        <a:prstGeom prst="rect">
          <a:avLst/>
        </a:prstGeom>
      </xdr:spPr>
    </xdr:pic>
    <xdr:clientData/>
  </xdr:twoCellAnchor>
  <xdr:twoCellAnchor editAs="oneCell">
    <xdr:from>
      <xdr:col>1</xdr:col>
      <xdr:colOff>134470</xdr:colOff>
      <xdr:row>14</xdr:row>
      <xdr:rowOff>179295</xdr:rowOff>
    </xdr:from>
    <xdr:to>
      <xdr:col>2</xdr:col>
      <xdr:colOff>0</xdr:colOff>
      <xdr:row>16</xdr:row>
      <xdr:rowOff>22413</xdr:rowOff>
    </xdr:to>
    <xdr:pic>
      <xdr:nvPicPr>
        <xdr:cNvPr id="11" name="Graphic 10" descr="Checkmark with solid fill">
          <a:extLst>
            <a:ext uri="{FF2B5EF4-FFF2-40B4-BE49-F238E27FC236}">
              <a16:creationId xmlns:a16="http://schemas.microsoft.com/office/drawing/2014/main" id="{5B10503E-8F01-4834-AD4E-CFEF3549A7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4970" y="4056530"/>
          <a:ext cx="235324" cy="235324"/>
        </a:xfrm>
        <a:prstGeom prst="rect">
          <a:avLst/>
        </a:prstGeom>
      </xdr:spPr>
    </xdr:pic>
    <xdr:clientData/>
  </xdr:twoCellAnchor>
  <xdr:twoCellAnchor editAs="oneCell">
    <xdr:from>
      <xdr:col>1</xdr:col>
      <xdr:colOff>134470</xdr:colOff>
      <xdr:row>20</xdr:row>
      <xdr:rowOff>168088</xdr:rowOff>
    </xdr:from>
    <xdr:to>
      <xdr:col>2</xdr:col>
      <xdr:colOff>0</xdr:colOff>
      <xdr:row>22</xdr:row>
      <xdr:rowOff>11206</xdr:rowOff>
    </xdr:to>
    <xdr:pic>
      <xdr:nvPicPr>
        <xdr:cNvPr id="12" name="Graphic 11" descr="Checkmark with solid fill">
          <a:extLst>
            <a:ext uri="{FF2B5EF4-FFF2-40B4-BE49-F238E27FC236}">
              <a16:creationId xmlns:a16="http://schemas.microsoft.com/office/drawing/2014/main" id="{226B3FC5-78CA-4A0E-8E37-DE8D338CEF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4970" y="5199529"/>
          <a:ext cx="235324" cy="235324"/>
        </a:xfrm>
        <a:prstGeom prst="rect">
          <a:avLst/>
        </a:prstGeom>
      </xdr:spPr>
    </xdr:pic>
    <xdr:clientData/>
  </xdr:twoCellAnchor>
  <xdr:twoCellAnchor editAs="oneCell">
    <xdr:from>
      <xdr:col>1</xdr:col>
      <xdr:colOff>129988</xdr:colOff>
      <xdr:row>26</xdr:row>
      <xdr:rowOff>0</xdr:rowOff>
    </xdr:from>
    <xdr:to>
      <xdr:col>2</xdr:col>
      <xdr:colOff>187</xdr:colOff>
      <xdr:row>27</xdr:row>
      <xdr:rowOff>33618</xdr:rowOff>
    </xdr:to>
    <xdr:pic>
      <xdr:nvPicPr>
        <xdr:cNvPr id="13" name="Graphic 12" descr="Checkmark with solid fill">
          <a:extLst>
            <a:ext uri="{FF2B5EF4-FFF2-40B4-BE49-F238E27FC236}">
              <a16:creationId xmlns:a16="http://schemas.microsoft.com/office/drawing/2014/main" id="{B06773D9-0336-4111-8F1B-84040448770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0488" y="6349254"/>
          <a:ext cx="235324" cy="235324"/>
        </a:xfrm>
        <a:prstGeom prst="rect">
          <a:avLst/>
        </a:prstGeom>
      </xdr:spPr>
    </xdr:pic>
    <xdr:clientData/>
  </xdr:twoCellAnchor>
  <xdr:twoCellAnchor editAs="oneCell">
    <xdr:from>
      <xdr:col>1</xdr:col>
      <xdr:colOff>136712</xdr:colOff>
      <xdr:row>28</xdr:row>
      <xdr:rowOff>181535</xdr:rowOff>
    </xdr:from>
    <xdr:to>
      <xdr:col>2</xdr:col>
      <xdr:colOff>2242</xdr:colOff>
      <xdr:row>30</xdr:row>
      <xdr:rowOff>24653</xdr:rowOff>
    </xdr:to>
    <xdr:pic>
      <xdr:nvPicPr>
        <xdr:cNvPr id="14" name="Graphic 13" descr="Checkmark with solid fill">
          <a:extLst>
            <a:ext uri="{FF2B5EF4-FFF2-40B4-BE49-F238E27FC236}">
              <a16:creationId xmlns:a16="http://schemas.microsoft.com/office/drawing/2014/main" id="{27EACF49-C912-435A-B985-7686ADE4FB3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7212" y="6949888"/>
          <a:ext cx="235324" cy="235324"/>
        </a:xfrm>
        <a:prstGeom prst="rect">
          <a:avLst/>
        </a:prstGeom>
      </xdr:spPr>
    </xdr:pic>
    <xdr:clientData/>
  </xdr:twoCellAnchor>
  <xdr:twoCellAnchor editAs="oneCell">
    <xdr:from>
      <xdr:col>1</xdr:col>
      <xdr:colOff>132230</xdr:colOff>
      <xdr:row>31</xdr:row>
      <xdr:rowOff>177052</xdr:rowOff>
    </xdr:from>
    <xdr:to>
      <xdr:col>2</xdr:col>
      <xdr:colOff>2429</xdr:colOff>
      <xdr:row>33</xdr:row>
      <xdr:rowOff>20170</xdr:rowOff>
    </xdr:to>
    <xdr:pic>
      <xdr:nvPicPr>
        <xdr:cNvPr id="15" name="Graphic 14" descr="Checkmark with solid fill">
          <a:extLst>
            <a:ext uri="{FF2B5EF4-FFF2-40B4-BE49-F238E27FC236}">
              <a16:creationId xmlns:a16="http://schemas.microsoft.com/office/drawing/2014/main" id="{CA544A55-21BB-42D9-997A-23E1C20B917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2730" y="7528111"/>
          <a:ext cx="235324" cy="235324"/>
        </a:xfrm>
        <a:prstGeom prst="rect">
          <a:avLst/>
        </a:prstGeom>
      </xdr:spPr>
    </xdr:pic>
    <xdr:clientData/>
  </xdr:twoCellAnchor>
  <xdr:twoCellAnchor editAs="oneCell">
    <xdr:from>
      <xdr:col>1</xdr:col>
      <xdr:colOff>138952</xdr:colOff>
      <xdr:row>34</xdr:row>
      <xdr:rowOff>183776</xdr:rowOff>
    </xdr:from>
    <xdr:to>
      <xdr:col>2</xdr:col>
      <xdr:colOff>4482</xdr:colOff>
      <xdr:row>36</xdr:row>
      <xdr:rowOff>26894</xdr:rowOff>
    </xdr:to>
    <xdr:pic>
      <xdr:nvPicPr>
        <xdr:cNvPr id="16" name="Graphic 15" descr="Checkmark with solid fill">
          <a:extLst>
            <a:ext uri="{FF2B5EF4-FFF2-40B4-BE49-F238E27FC236}">
              <a16:creationId xmlns:a16="http://schemas.microsoft.com/office/drawing/2014/main" id="{51026441-ADFC-4783-9C48-79CD58BC1AD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9452" y="8117541"/>
          <a:ext cx="235324" cy="235324"/>
        </a:xfrm>
        <a:prstGeom prst="rect">
          <a:avLst/>
        </a:prstGeom>
      </xdr:spPr>
    </xdr:pic>
    <xdr:clientData/>
  </xdr:twoCellAnchor>
  <xdr:twoCellAnchor editAs="oneCell">
    <xdr:from>
      <xdr:col>1</xdr:col>
      <xdr:colOff>134471</xdr:colOff>
      <xdr:row>37</xdr:row>
      <xdr:rowOff>179294</xdr:rowOff>
    </xdr:from>
    <xdr:to>
      <xdr:col>2</xdr:col>
      <xdr:colOff>1</xdr:colOff>
      <xdr:row>39</xdr:row>
      <xdr:rowOff>22412</xdr:rowOff>
    </xdr:to>
    <xdr:pic>
      <xdr:nvPicPr>
        <xdr:cNvPr id="17" name="Graphic 16" descr="Checkmark with solid fill">
          <a:extLst>
            <a:ext uri="{FF2B5EF4-FFF2-40B4-BE49-F238E27FC236}">
              <a16:creationId xmlns:a16="http://schemas.microsoft.com/office/drawing/2014/main" id="{B71D4B19-12AC-4585-8177-54A882CC37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4971" y="8875059"/>
          <a:ext cx="235324" cy="235324"/>
        </a:xfrm>
        <a:prstGeom prst="rect">
          <a:avLst/>
        </a:prstGeom>
      </xdr:spPr>
    </xdr:pic>
    <xdr:clientData/>
  </xdr:twoCellAnchor>
  <xdr:twoCellAnchor editAs="oneCell">
    <xdr:from>
      <xdr:col>1</xdr:col>
      <xdr:colOff>129989</xdr:colOff>
      <xdr:row>40</xdr:row>
      <xdr:rowOff>174811</xdr:rowOff>
    </xdr:from>
    <xdr:to>
      <xdr:col>2</xdr:col>
      <xdr:colOff>188</xdr:colOff>
      <xdr:row>41</xdr:row>
      <xdr:rowOff>219635</xdr:rowOff>
    </xdr:to>
    <xdr:pic>
      <xdr:nvPicPr>
        <xdr:cNvPr id="18" name="Graphic 17" descr="Checkmark with solid fill">
          <a:extLst>
            <a:ext uri="{FF2B5EF4-FFF2-40B4-BE49-F238E27FC236}">
              <a16:creationId xmlns:a16="http://schemas.microsoft.com/office/drawing/2014/main" id="{64A36224-0EED-4CCF-8610-45AB144C4C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0489" y="9453282"/>
          <a:ext cx="235324" cy="235324"/>
        </a:xfrm>
        <a:prstGeom prst="rect">
          <a:avLst/>
        </a:prstGeom>
      </xdr:spPr>
    </xdr:pic>
    <xdr:clientData/>
  </xdr:twoCellAnchor>
  <xdr:twoCellAnchor editAs="oneCell">
    <xdr:from>
      <xdr:col>1</xdr:col>
      <xdr:colOff>136712</xdr:colOff>
      <xdr:row>42</xdr:row>
      <xdr:rowOff>192740</xdr:rowOff>
    </xdr:from>
    <xdr:to>
      <xdr:col>2</xdr:col>
      <xdr:colOff>2242</xdr:colOff>
      <xdr:row>44</xdr:row>
      <xdr:rowOff>24652</xdr:rowOff>
    </xdr:to>
    <xdr:pic>
      <xdr:nvPicPr>
        <xdr:cNvPr id="19" name="Graphic 18" descr="Checkmark with solid fill">
          <a:extLst>
            <a:ext uri="{FF2B5EF4-FFF2-40B4-BE49-F238E27FC236}">
              <a16:creationId xmlns:a16="http://schemas.microsoft.com/office/drawing/2014/main" id="{C698825D-23E9-43A0-85B0-D28D2779F03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7212" y="10065122"/>
          <a:ext cx="235324" cy="235324"/>
        </a:xfrm>
        <a:prstGeom prst="rect">
          <a:avLst/>
        </a:prstGeom>
      </xdr:spPr>
    </xdr:pic>
    <xdr:clientData/>
  </xdr:twoCellAnchor>
  <xdr:twoCellAnchor editAs="oneCell">
    <xdr:from>
      <xdr:col>1</xdr:col>
      <xdr:colOff>56030</xdr:colOff>
      <xdr:row>53</xdr:row>
      <xdr:rowOff>3794312</xdr:rowOff>
    </xdr:from>
    <xdr:to>
      <xdr:col>2</xdr:col>
      <xdr:colOff>0</xdr:colOff>
      <xdr:row>55</xdr:row>
      <xdr:rowOff>51547</xdr:rowOff>
    </xdr:to>
    <xdr:pic>
      <xdr:nvPicPr>
        <xdr:cNvPr id="22" name="Graphic 21" descr="Information with solid fill">
          <a:extLst>
            <a:ext uri="{FF2B5EF4-FFF2-40B4-BE49-F238E27FC236}">
              <a16:creationId xmlns:a16="http://schemas.microsoft.com/office/drawing/2014/main" id="{EF91230D-E08A-47DD-BFB5-B0AD618B0FA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6530" y="16288871"/>
          <a:ext cx="313764" cy="313764"/>
        </a:xfrm>
        <a:prstGeom prst="rect">
          <a:avLst/>
        </a:prstGeom>
      </xdr:spPr>
    </xdr:pic>
    <xdr:clientData/>
  </xdr:twoCellAnchor>
  <xdr:twoCellAnchor editAs="oneCell">
    <xdr:from>
      <xdr:col>1</xdr:col>
      <xdr:colOff>89647</xdr:colOff>
      <xdr:row>51</xdr:row>
      <xdr:rowOff>354107</xdr:rowOff>
    </xdr:from>
    <xdr:to>
      <xdr:col>2</xdr:col>
      <xdr:colOff>33617</xdr:colOff>
      <xdr:row>53</xdr:row>
      <xdr:rowOff>51547</xdr:rowOff>
    </xdr:to>
    <xdr:pic>
      <xdr:nvPicPr>
        <xdr:cNvPr id="31" name="Graphic 30" descr="Information with solid fill">
          <a:extLst>
            <a:ext uri="{FF2B5EF4-FFF2-40B4-BE49-F238E27FC236}">
              <a16:creationId xmlns:a16="http://schemas.microsoft.com/office/drawing/2014/main" id="{6D127143-C0CF-406B-BFDC-DFDDE3554FC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80147" y="12142695"/>
          <a:ext cx="313764" cy="313764"/>
        </a:xfrm>
        <a:prstGeom prst="rect">
          <a:avLst/>
        </a:prstGeom>
      </xdr:spPr>
    </xdr:pic>
    <xdr:clientData/>
  </xdr:twoCellAnchor>
  <xdr:twoCellAnchor editAs="oneCell">
    <xdr:from>
      <xdr:col>1</xdr:col>
      <xdr:colOff>78441</xdr:colOff>
      <xdr:row>56</xdr:row>
      <xdr:rowOff>141194</xdr:rowOff>
    </xdr:from>
    <xdr:to>
      <xdr:col>2</xdr:col>
      <xdr:colOff>22411</xdr:colOff>
      <xdr:row>58</xdr:row>
      <xdr:rowOff>40341</xdr:rowOff>
    </xdr:to>
    <xdr:pic>
      <xdr:nvPicPr>
        <xdr:cNvPr id="32" name="Graphic 31" descr="Information with solid fill">
          <a:extLst>
            <a:ext uri="{FF2B5EF4-FFF2-40B4-BE49-F238E27FC236}">
              <a16:creationId xmlns:a16="http://schemas.microsoft.com/office/drawing/2014/main" id="{0B5448E6-6762-4AF7-A6F8-BDFD0EB21F6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68941" y="17700812"/>
          <a:ext cx="313764" cy="31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1035843</xdr:colOff>
      <xdr:row>0</xdr:row>
      <xdr:rowOff>0</xdr:rowOff>
    </xdr:from>
    <xdr:to>
      <xdr:col>6</xdr:col>
      <xdr:colOff>3201082</xdr:colOff>
      <xdr:row>3</xdr:row>
      <xdr:rowOff>48623</xdr:rowOff>
    </xdr:to>
    <xdr:pic>
      <xdr:nvPicPr>
        <xdr:cNvPr id="2" name="Grafik 1">
          <a:extLst>
            <a:ext uri="{FF2B5EF4-FFF2-40B4-BE49-F238E27FC236}">
              <a16:creationId xmlns:a16="http://schemas.microsoft.com/office/drawing/2014/main" id="{B9595F4B-8F55-40FC-B07A-E545898A3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4293" y="0"/>
          <a:ext cx="2165239" cy="699685"/>
        </a:xfrm>
        <a:prstGeom prst="rect">
          <a:avLst/>
        </a:prstGeom>
      </xdr:spPr>
    </xdr:pic>
    <xdr:clientData/>
  </xdr:twoCellAnchor>
  <xdr:twoCellAnchor editAs="oneCell">
    <xdr:from>
      <xdr:col>10</xdr:col>
      <xdr:colOff>178594</xdr:colOff>
      <xdr:row>24</xdr:row>
      <xdr:rowOff>59531</xdr:rowOff>
    </xdr:from>
    <xdr:to>
      <xdr:col>10</xdr:col>
      <xdr:colOff>3582222</xdr:colOff>
      <xdr:row>38</xdr:row>
      <xdr:rowOff>84949</xdr:rowOff>
    </xdr:to>
    <xdr:pic>
      <xdr:nvPicPr>
        <xdr:cNvPr id="3" name="Grafik 2">
          <a:extLst>
            <a:ext uri="{FF2B5EF4-FFF2-40B4-BE49-F238E27FC236}">
              <a16:creationId xmlns:a16="http://schemas.microsoft.com/office/drawing/2014/main" id="{833C7D2D-75F5-4E6A-8A3E-DAFD32192C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75644" y="4822031"/>
          <a:ext cx="3403628" cy="2695593"/>
        </a:xfrm>
        <a:prstGeom prst="rect">
          <a:avLst/>
        </a:prstGeom>
      </xdr:spPr>
    </xdr:pic>
    <xdr:clientData/>
  </xdr:twoCellAnchor>
  <xdr:twoCellAnchor>
    <xdr:from>
      <xdr:col>0</xdr:col>
      <xdr:colOff>190498</xdr:colOff>
      <xdr:row>0</xdr:row>
      <xdr:rowOff>123264</xdr:rowOff>
    </xdr:from>
    <xdr:to>
      <xdr:col>4</xdr:col>
      <xdr:colOff>22410</xdr:colOff>
      <xdr:row>2</xdr:row>
      <xdr:rowOff>125429</xdr:rowOff>
    </xdr:to>
    <xdr:grpSp>
      <xdr:nvGrpSpPr>
        <xdr:cNvPr id="12" name="Gruppieren 11">
          <a:hlinkClick xmlns:r="http://schemas.openxmlformats.org/officeDocument/2006/relationships" r:id="rId3"/>
          <a:extLst>
            <a:ext uri="{FF2B5EF4-FFF2-40B4-BE49-F238E27FC236}">
              <a16:creationId xmlns:a16="http://schemas.microsoft.com/office/drawing/2014/main" id="{AF5125A6-4F90-4DF6-A0A7-D198530F612B}"/>
            </a:ext>
          </a:extLst>
        </xdr:cNvPr>
        <xdr:cNvGrpSpPr/>
      </xdr:nvGrpSpPr>
      <xdr:grpSpPr>
        <a:xfrm>
          <a:off x="190498" y="123264"/>
          <a:ext cx="2554941" cy="506430"/>
          <a:chOff x="190498" y="123264"/>
          <a:chExt cx="2554941" cy="427989"/>
        </a:xfrm>
      </xdr:grpSpPr>
      <xdr:sp macro="" textlink="">
        <xdr:nvSpPr>
          <xdr:cNvPr id="8" name="Rechteck: abgerundete Ecken 7">
            <a:extLst>
              <a:ext uri="{FF2B5EF4-FFF2-40B4-BE49-F238E27FC236}">
                <a16:creationId xmlns:a16="http://schemas.microsoft.com/office/drawing/2014/main" id="{EC9DE6FA-843C-4299-A769-ACF17AA6EB1A}"/>
              </a:ext>
            </a:extLst>
          </xdr:cNvPr>
          <xdr:cNvSpPr/>
        </xdr:nvSpPr>
        <xdr:spPr>
          <a:xfrm>
            <a:off x="190498" y="123264"/>
            <a:ext cx="2554941" cy="425823"/>
          </a:xfrm>
          <a:prstGeom prst="roundRect">
            <a:avLst>
              <a:gd name="adj" fmla="val 37720"/>
            </a:avLst>
          </a:prstGeom>
          <a:solidFill>
            <a:srgbClr val="FFDA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 name="Textfeld 9">
            <a:extLst>
              <a:ext uri="{FF2B5EF4-FFF2-40B4-BE49-F238E27FC236}">
                <a16:creationId xmlns:a16="http://schemas.microsoft.com/office/drawing/2014/main" id="{F78CCB9E-8D90-4C67-B3E3-9DC8EF93D170}"/>
              </a:ext>
            </a:extLst>
          </xdr:cNvPr>
          <xdr:cNvSpPr txBox="1"/>
        </xdr:nvSpPr>
        <xdr:spPr>
          <a:xfrm>
            <a:off x="728381" y="134472"/>
            <a:ext cx="1994648"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latin typeface="Arial" panose="020B0604020202020204" pitchFamily="34" charset="0"/>
                <a:cs typeface="Arial" panose="020B0604020202020204" pitchFamily="34" charset="0"/>
              </a:rPr>
              <a:t>Klicken Sie hier für wichtige Begriffsdefinitionen</a:t>
            </a:r>
          </a:p>
        </xdr:txBody>
      </xdr:sp>
      <xdr:pic>
        <xdr:nvPicPr>
          <xdr:cNvPr id="5" name="Grafik 4">
            <a:extLst>
              <a:ext uri="{FF2B5EF4-FFF2-40B4-BE49-F238E27FC236}">
                <a16:creationId xmlns:a16="http://schemas.microsoft.com/office/drawing/2014/main" id="{896E3847-1103-4607-A859-9B071E6E77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4966" y="168086"/>
            <a:ext cx="369797" cy="36979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892969</xdr:colOff>
      <xdr:row>0</xdr:row>
      <xdr:rowOff>11906</xdr:rowOff>
    </xdr:from>
    <xdr:to>
      <xdr:col>5</xdr:col>
      <xdr:colOff>3054005</xdr:colOff>
      <xdr:row>0</xdr:row>
      <xdr:rowOff>734283</xdr:rowOff>
    </xdr:to>
    <xdr:pic>
      <xdr:nvPicPr>
        <xdr:cNvPr id="2" name="Grafik 1">
          <a:extLst>
            <a:ext uri="{FF2B5EF4-FFF2-40B4-BE49-F238E27FC236}">
              <a16:creationId xmlns:a16="http://schemas.microsoft.com/office/drawing/2014/main" id="{F7CA0675-D78F-450E-AACA-55215E75B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1494" y="11906"/>
          <a:ext cx="2161036" cy="722377"/>
        </a:xfrm>
        <a:prstGeom prst="rect">
          <a:avLst/>
        </a:prstGeom>
      </xdr:spPr>
    </xdr:pic>
    <xdr:clientData/>
  </xdr:twoCellAnchor>
  <xdr:twoCellAnchor>
    <xdr:from>
      <xdr:col>2</xdr:col>
      <xdr:colOff>0</xdr:colOff>
      <xdr:row>0</xdr:row>
      <xdr:rowOff>130966</xdr:rowOff>
    </xdr:from>
    <xdr:to>
      <xdr:col>2</xdr:col>
      <xdr:colOff>2554941</xdr:colOff>
      <xdr:row>0</xdr:row>
      <xdr:rowOff>637396</xdr:rowOff>
    </xdr:to>
    <xdr:grpSp>
      <xdr:nvGrpSpPr>
        <xdr:cNvPr id="8" name="Gruppieren 7">
          <a:hlinkClick xmlns:r="http://schemas.openxmlformats.org/officeDocument/2006/relationships" r:id="rId2"/>
          <a:extLst>
            <a:ext uri="{FF2B5EF4-FFF2-40B4-BE49-F238E27FC236}">
              <a16:creationId xmlns:a16="http://schemas.microsoft.com/office/drawing/2014/main" id="{29E720CF-F9E2-4C68-8188-83FD0CA1DA22}"/>
            </a:ext>
          </a:extLst>
        </xdr:cNvPr>
        <xdr:cNvGrpSpPr/>
      </xdr:nvGrpSpPr>
      <xdr:grpSpPr>
        <a:xfrm>
          <a:off x="381000" y="130966"/>
          <a:ext cx="2554941" cy="506430"/>
          <a:chOff x="190498" y="123264"/>
          <a:chExt cx="2554941" cy="427989"/>
        </a:xfrm>
      </xdr:grpSpPr>
      <xdr:sp macro="" textlink="">
        <xdr:nvSpPr>
          <xdr:cNvPr id="9" name="Rechteck: abgerundete Ecken 8">
            <a:extLst>
              <a:ext uri="{FF2B5EF4-FFF2-40B4-BE49-F238E27FC236}">
                <a16:creationId xmlns:a16="http://schemas.microsoft.com/office/drawing/2014/main" id="{4183D14E-EB91-410D-B805-1809A82E0E13}"/>
              </a:ext>
            </a:extLst>
          </xdr:cNvPr>
          <xdr:cNvSpPr/>
        </xdr:nvSpPr>
        <xdr:spPr>
          <a:xfrm>
            <a:off x="190498" y="123264"/>
            <a:ext cx="2554941" cy="425823"/>
          </a:xfrm>
          <a:prstGeom prst="roundRect">
            <a:avLst>
              <a:gd name="adj" fmla="val 37720"/>
            </a:avLst>
          </a:prstGeom>
          <a:solidFill>
            <a:srgbClr val="FFDA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10" name="Textfeld 9">
            <a:extLst>
              <a:ext uri="{FF2B5EF4-FFF2-40B4-BE49-F238E27FC236}">
                <a16:creationId xmlns:a16="http://schemas.microsoft.com/office/drawing/2014/main" id="{2310C376-030D-4B2E-9E4F-E3575E66C621}"/>
              </a:ext>
            </a:extLst>
          </xdr:cNvPr>
          <xdr:cNvSpPr txBox="1"/>
        </xdr:nvSpPr>
        <xdr:spPr>
          <a:xfrm>
            <a:off x="728381" y="134472"/>
            <a:ext cx="1994648" cy="41678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Klicken Sie hier für wichtige Begriffsdefinitionen</a:t>
            </a:r>
          </a:p>
        </xdr:txBody>
      </xdr:sp>
      <xdr:pic>
        <xdr:nvPicPr>
          <xdr:cNvPr id="11" name="Grafik 10">
            <a:extLst>
              <a:ext uri="{FF2B5EF4-FFF2-40B4-BE49-F238E27FC236}">
                <a16:creationId xmlns:a16="http://schemas.microsoft.com/office/drawing/2014/main" id="{9DAA59BB-3D98-430C-80FC-12529F52AA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4966" y="168086"/>
            <a:ext cx="369797" cy="369797"/>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204107</xdr:colOff>
      <xdr:row>0</xdr:row>
      <xdr:rowOff>0</xdr:rowOff>
    </xdr:from>
    <xdr:to>
      <xdr:col>3</xdr:col>
      <xdr:colOff>2381925</xdr:colOff>
      <xdr:row>1</xdr:row>
      <xdr:rowOff>799</xdr:rowOff>
    </xdr:to>
    <xdr:pic>
      <xdr:nvPicPr>
        <xdr:cNvPr id="4" name="Grafik 3">
          <a:extLst>
            <a:ext uri="{FF2B5EF4-FFF2-40B4-BE49-F238E27FC236}">
              <a16:creationId xmlns:a16="http://schemas.microsoft.com/office/drawing/2014/main" id="{16F632D7-1457-4DA7-B727-49CB705BA6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4893" y="0"/>
          <a:ext cx="2177818" cy="721978"/>
        </a:xfrm>
        <a:prstGeom prst="rect">
          <a:avLst/>
        </a:prstGeom>
      </xdr:spPr>
    </xdr:pic>
    <xdr:clientData/>
  </xdr:twoCellAnchor>
  <xdr:twoCellAnchor>
    <xdr:from>
      <xdr:col>0</xdr:col>
      <xdr:colOff>151293</xdr:colOff>
      <xdr:row>0</xdr:row>
      <xdr:rowOff>128896</xdr:rowOff>
    </xdr:from>
    <xdr:to>
      <xdr:col>1</xdr:col>
      <xdr:colOff>2498139</xdr:colOff>
      <xdr:row>0</xdr:row>
      <xdr:rowOff>645431</xdr:rowOff>
    </xdr:to>
    <xdr:grpSp>
      <xdr:nvGrpSpPr>
        <xdr:cNvPr id="3" name="Gruppieren 2">
          <a:hlinkClick xmlns:r="http://schemas.openxmlformats.org/officeDocument/2006/relationships" r:id="rId2"/>
          <a:extLst>
            <a:ext uri="{FF2B5EF4-FFF2-40B4-BE49-F238E27FC236}">
              <a16:creationId xmlns:a16="http://schemas.microsoft.com/office/drawing/2014/main" id="{69D57988-C390-410E-8389-97DAFA338E4A}"/>
            </a:ext>
          </a:extLst>
        </xdr:cNvPr>
        <xdr:cNvGrpSpPr/>
      </xdr:nvGrpSpPr>
      <xdr:grpSpPr>
        <a:xfrm>
          <a:off x="151293" y="128896"/>
          <a:ext cx="2537346" cy="516535"/>
          <a:chOff x="190498" y="123264"/>
          <a:chExt cx="2554941" cy="425823"/>
        </a:xfrm>
      </xdr:grpSpPr>
      <xdr:sp macro="" textlink="">
        <xdr:nvSpPr>
          <xdr:cNvPr id="5" name="Rechteck: abgerundete Ecken 4">
            <a:extLst>
              <a:ext uri="{FF2B5EF4-FFF2-40B4-BE49-F238E27FC236}">
                <a16:creationId xmlns:a16="http://schemas.microsoft.com/office/drawing/2014/main" id="{6D1EFC75-8180-43E9-A973-56003D0F068D}"/>
              </a:ext>
            </a:extLst>
          </xdr:cNvPr>
          <xdr:cNvSpPr/>
        </xdr:nvSpPr>
        <xdr:spPr>
          <a:xfrm>
            <a:off x="190498" y="123264"/>
            <a:ext cx="2554941" cy="425823"/>
          </a:xfrm>
          <a:prstGeom prst="roundRect">
            <a:avLst>
              <a:gd name="adj" fmla="val 37720"/>
            </a:avLst>
          </a:prstGeom>
          <a:solidFill>
            <a:srgbClr val="FFDA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6" name="Textfeld 5">
            <a:extLst>
              <a:ext uri="{FF2B5EF4-FFF2-40B4-BE49-F238E27FC236}">
                <a16:creationId xmlns:a16="http://schemas.microsoft.com/office/drawing/2014/main" id="{DEF8F458-341D-4659-860E-85766BB78E1A}"/>
              </a:ext>
            </a:extLst>
          </xdr:cNvPr>
          <xdr:cNvSpPr txBox="1"/>
        </xdr:nvSpPr>
        <xdr:spPr>
          <a:xfrm>
            <a:off x="727069" y="131822"/>
            <a:ext cx="1992802" cy="41678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Klicken Sie hier für wichtige Begriffsdefinitionen</a:t>
            </a:r>
          </a:p>
        </xdr:txBody>
      </xdr:sp>
      <xdr:pic>
        <xdr:nvPicPr>
          <xdr:cNvPr id="7" name="Grafik 6">
            <a:extLst>
              <a:ext uri="{FF2B5EF4-FFF2-40B4-BE49-F238E27FC236}">
                <a16:creationId xmlns:a16="http://schemas.microsoft.com/office/drawing/2014/main" id="{B42A9099-C80C-48A8-81B5-7E7E12F1C2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4966" y="168086"/>
            <a:ext cx="369797" cy="369797"/>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892969</xdr:colOff>
      <xdr:row>0</xdr:row>
      <xdr:rowOff>11906</xdr:rowOff>
    </xdr:from>
    <xdr:to>
      <xdr:col>6</xdr:col>
      <xdr:colOff>3057180</xdr:colOff>
      <xdr:row>0</xdr:row>
      <xdr:rowOff>731108</xdr:rowOff>
    </xdr:to>
    <xdr:pic>
      <xdr:nvPicPr>
        <xdr:cNvPr id="2" name="Grafik 1">
          <a:extLst>
            <a:ext uri="{FF2B5EF4-FFF2-40B4-BE49-F238E27FC236}">
              <a16:creationId xmlns:a16="http://schemas.microsoft.com/office/drawing/2014/main" id="{CB44AF74-82CE-48C1-8363-E865B3EB75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1494" y="11906"/>
          <a:ext cx="2161036" cy="722377"/>
        </a:xfrm>
        <a:prstGeom prst="rect">
          <a:avLst/>
        </a:prstGeom>
      </xdr:spPr>
    </xdr:pic>
    <xdr:clientData/>
  </xdr:twoCellAnchor>
  <xdr:twoCellAnchor>
    <xdr:from>
      <xdr:col>2</xdr:col>
      <xdr:colOff>0</xdr:colOff>
      <xdr:row>0</xdr:row>
      <xdr:rowOff>130966</xdr:rowOff>
    </xdr:from>
    <xdr:to>
      <xdr:col>2</xdr:col>
      <xdr:colOff>2554941</xdr:colOff>
      <xdr:row>0</xdr:row>
      <xdr:rowOff>637396</xdr:rowOff>
    </xdr:to>
    <xdr:grpSp>
      <xdr:nvGrpSpPr>
        <xdr:cNvPr id="3" name="Gruppieren 2">
          <a:hlinkClick xmlns:r="http://schemas.openxmlformats.org/officeDocument/2006/relationships" r:id="rId2"/>
          <a:extLst>
            <a:ext uri="{FF2B5EF4-FFF2-40B4-BE49-F238E27FC236}">
              <a16:creationId xmlns:a16="http://schemas.microsoft.com/office/drawing/2014/main" id="{9A102E50-4880-4ED5-AB92-92EB8ECAEF17}"/>
            </a:ext>
          </a:extLst>
        </xdr:cNvPr>
        <xdr:cNvGrpSpPr/>
      </xdr:nvGrpSpPr>
      <xdr:grpSpPr>
        <a:xfrm>
          <a:off x="381000" y="130966"/>
          <a:ext cx="2554941" cy="506430"/>
          <a:chOff x="190498" y="123264"/>
          <a:chExt cx="2554941" cy="427989"/>
        </a:xfrm>
      </xdr:grpSpPr>
      <xdr:sp macro="" textlink="">
        <xdr:nvSpPr>
          <xdr:cNvPr id="4" name="Rechteck: abgerundete Ecken 3">
            <a:extLst>
              <a:ext uri="{FF2B5EF4-FFF2-40B4-BE49-F238E27FC236}">
                <a16:creationId xmlns:a16="http://schemas.microsoft.com/office/drawing/2014/main" id="{A3FE74EC-17FA-48D4-B637-E52CBF049209}"/>
              </a:ext>
            </a:extLst>
          </xdr:cNvPr>
          <xdr:cNvSpPr/>
        </xdr:nvSpPr>
        <xdr:spPr>
          <a:xfrm>
            <a:off x="190498" y="123264"/>
            <a:ext cx="2554941" cy="425823"/>
          </a:xfrm>
          <a:prstGeom prst="roundRect">
            <a:avLst>
              <a:gd name="adj" fmla="val 37720"/>
            </a:avLst>
          </a:prstGeom>
          <a:solidFill>
            <a:srgbClr val="FFDA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5" name="Textfeld 4">
            <a:extLst>
              <a:ext uri="{FF2B5EF4-FFF2-40B4-BE49-F238E27FC236}">
                <a16:creationId xmlns:a16="http://schemas.microsoft.com/office/drawing/2014/main" id="{F404640E-8001-4DC6-A50C-29C4A364C1BB}"/>
              </a:ext>
            </a:extLst>
          </xdr:cNvPr>
          <xdr:cNvSpPr txBox="1"/>
        </xdr:nvSpPr>
        <xdr:spPr>
          <a:xfrm>
            <a:off x="728381" y="134472"/>
            <a:ext cx="1994648" cy="41678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Klicken Sie hier für wichtige Begriffsdefinitionen</a:t>
            </a:r>
          </a:p>
        </xdr:txBody>
      </xdr:sp>
      <xdr:pic>
        <xdr:nvPicPr>
          <xdr:cNvPr id="6" name="Grafik 5">
            <a:extLst>
              <a:ext uri="{FF2B5EF4-FFF2-40B4-BE49-F238E27FC236}">
                <a16:creationId xmlns:a16="http://schemas.microsoft.com/office/drawing/2014/main" id="{33D6924A-CC69-47F0-92FD-A1E9934B05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4966" y="168086"/>
            <a:ext cx="369797" cy="369797"/>
          </a:xfrm>
          <a:prstGeom prst="rect">
            <a:avLst/>
          </a:prstGeom>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dis-netz.de/content/dam/revu-global/e-dis-netz/dokumente/Erklaerung_zur_Fernsteuerbarkeit.pdf" TargetMode="External"/><Relationship Id="rId2" Type="http://schemas.openxmlformats.org/officeDocument/2006/relationships/hyperlink" Target="https://www.mitnetz-strom.de/Media/docs/default-source/datei-ablage/erkl_fernsteuerung_mitnetz_strom.doc?sfvrsn=3faa5f9_9" TargetMode="External"/><Relationship Id="rId1" Type="http://schemas.openxmlformats.org/officeDocument/2006/relationships/hyperlink" Target="https://www.ewr-netz.de/fileadmin/data/downloads/Kunden/Geschaeftskunden/NG_S_186_01_17_Erklaerung_Fernsteuerbarkeit_EEG_2017.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westnetz.de/content/dam/revu-global/westnetz/documents/einspeisen/die-abrechnung/erklaerung-fernsteuerbarkeit-marktpraemienmodel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0102-88FB-49E0-B198-E67D743A3B08}">
  <sheetPr>
    <tabColor theme="4" tint="0.59999389629810485"/>
  </sheetPr>
  <dimension ref="A1:XFC101"/>
  <sheetViews>
    <sheetView tabSelected="1" topLeftCell="A58" zoomScale="90" zoomScaleNormal="90" workbookViewId="0">
      <selection activeCell="C6" sqref="C6"/>
    </sheetView>
  </sheetViews>
  <sheetFormatPr baseColWidth="10" defaultColWidth="9.140625" defaultRowHeight="0" customHeight="1" zeroHeight="1" x14ac:dyDescent="0.2"/>
  <cols>
    <col min="1" max="1" width="2.85546875" style="60" customWidth="1"/>
    <col min="2" max="2" width="5.5703125" style="60" customWidth="1"/>
    <col min="3" max="3" width="123" style="60" customWidth="1"/>
    <col min="4" max="4" width="1.28515625" style="61" hidden="1" customWidth="1"/>
    <col min="5" max="5" width="1.42578125" style="60" hidden="1" customWidth="1"/>
    <col min="6" max="6" width="0.28515625" style="60" hidden="1" customWidth="1"/>
    <col min="7" max="7" width="1.42578125" style="60" hidden="1" customWidth="1"/>
    <col min="8" max="8" width="42.5703125" style="60" hidden="1" customWidth="1"/>
    <col min="9" max="9" width="6.5703125" style="60" customWidth="1"/>
    <col min="10" max="129" width="0" style="109" hidden="1" customWidth="1"/>
    <col min="130" max="16378" width="9.140625" style="109" hidden="1" customWidth="1"/>
    <col min="16379" max="16379" width="9" style="109" hidden="1" customWidth="1"/>
    <col min="16380" max="16383" width="11.42578125" style="109" hidden="1" customWidth="1"/>
    <col min="16384" max="16384" width="113" style="109" hidden="1" customWidth="1"/>
  </cols>
  <sheetData>
    <row r="1" spans="1:9" ht="59.25" customHeight="1" x14ac:dyDescent="0.2">
      <c r="A1" s="1"/>
      <c r="B1" s="43"/>
      <c r="C1" s="44"/>
      <c r="D1" s="45"/>
      <c r="E1" s="44"/>
      <c r="F1" s="44"/>
      <c r="G1" s="1"/>
      <c r="H1" s="1"/>
      <c r="I1" s="1"/>
    </row>
    <row r="2" spans="1:9" ht="15" customHeight="1" x14ac:dyDescent="0.2">
      <c r="A2" s="5"/>
      <c r="B2" s="5"/>
      <c r="C2" s="5"/>
      <c r="D2" s="46"/>
      <c r="E2" s="5"/>
      <c r="F2" s="5"/>
      <c r="G2" s="5"/>
      <c r="H2" s="5"/>
      <c r="I2" s="5"/>
    </row>
    <row r="3" spans="1:9" ht="35.25" x14ac:dyDescent="0.2">
      <c r="A3" s="5"/>
      <c r="B3" s="5"/>
      <c r="C3" s="171" t="s">
        <v>282</v>
      </c>
      <c r="D3" s="46"/>
      <c r="E3" s="5"/>
      <c r="F3" s="150"/>
      <c r="G3" s="5"/>
      <c r="H3" s="48"/>
      <c r="I3" s="5"/>
    </row>
    <row r="4" spans="1:9" ht="15" x14ac:dyDescent="0.25">
      <c r="A4" s="5"/>
      <c r="B4" s="7"/>
      <c r="C4" s="19"/>
      <c r="D4" s="23"/>
      <c r="E4" s="5"/>
      <c r="F4" s="54"/>
      <c r="G4" s="5"/>
      <c r="H4" s="49"/>
      <c r="I4" s="5"/>
    </row>
    <row r="5" spans="1:9" ht="15.75" x14ac:dyDescent="0.25">
      <c r="A5" s="5"/>
      <c r="B5" s="7"/>
      <c r="C5" s="159" t="s">
        <v>269</v>
      </c>
      <c r="D5" s="50"/>
      <c r="E5" s="5"/>
      <c r="F5" s="72"/>
      <c r="G5" s="5"/>
      <c r="H5" s="49"/>
      <c r="I5" s="5"/>
    </row>
    <row r="6" spans="1:9" ht="29.25" x14ac:dyDescent="0.25">
      <c r="A6" s="5"/>
      <c r="B6" s="7"/>
      <c r="C6" s="162" t="s">
        <v>259</v>
      </c>
      <c r="D6" s="50"/>
      <c r="E6" s="5"/>
      <c r="F6" s="156"/>
      <c r="G6" s="5"/>
      <c r="H6" s="51"/>
      <c r="I6" s="5"/>
    </row>
    <row r="7" spans="1:9" ht="15" x14ac:dyDescent="0.25">
      <c r="A7" s="5"/>
      <c r="B7" s="7"/>
      <c r="C7" s="154" t="s">
        <v>258</v>
      </c>
      <c r="D7" s="52"/>
      <c r="E7" s="5"/>
      <c r="F7" s="154"/>
      <c r="G7" s="5"/>
      <c r="H7" s="51"/>
      <c r="I7" s="5"/>
    </row>
    <row r="8" spans="1:9" ht="15" x14ac:dyDescent="0.25">
      <c r="A8" s="5"/>
      <c r="B8" s="7"/>
      <c r="C8" s="154"/>
      <c r="D8" s="52"/>
      <c r="E8" s="5"/>
      <c r="F8" s="154"/>
      <c r="G8" s="5"/>
      <c r="H8" s="51"/>
      <c r="I8" s="5"/>
    </row>
    <row r="9" spans="1:9" ht="15.75" x14ac:dyDescent="0.25">
      <c r="A9" s="5"/>
      <c r="B9" s="7"/>
      <c r="C9" s="159" t="s">
        <v>270</v>
      </c>
      <c r="D9" s="23"/>
      <c r="E9" s="5"/>
      <c r="F9" s="152"/>
      <c r="G9" s="5"/>
      <c r="H9" s="49"/>
      <c r="I9" s="5"/>
    </row>
    <row r="10" spans="1:9" ht="15" x14ac:dyDescent="0.25">
      <c r="A10" s="5"/>
      <c r="B10" s="7"/>
      <c r="C10" s="154" t="s">
        <v>260</v>
      </c>
      <c r="D10" s="23"/>
      <c r="E10" s="5"/>
      <c r="F10" s="152"/>
      <c r="G10" s="5"/>
      <c r="H10" s="49"/>
      <c r="I10" s="5"/>
    </row>
    <row r="11" spans="1:9" ht="15" x14ac:dyDescent="0.25">
      <c r="A11" s="5"/>
      <c r="B11" s="7"/>
      <c r="C11" s="154" t="s">
        <v>261</v>
      </c>
      <c r="D11" s="23"/>
      <c r="E11" s="5"/>
      <c r="F11" s="152"/>
      <c r="G11" s="5"/>
      <c r="H11" s="49"/>
      <c r="I11" s="5"/>
    </row>
    <row r="12" spans="1:9" ht="15" x14ac:dyDescent="0.25">
      <c r="A12" s="5"/>
      <c r="B12" s="7"/>
      <c r="C12" s="152"/>
      <c r="D12" s="23"/>
      <c r="E12" s="5"/>
      <c r="F12" s="152"/>
      <c r="G12" s="5"/>
      <c r="H12" s="49"/>
      <c r="I12" s="5"/>
    </row>
    <row r="13" spans="1:9" ht="15.75" x14ac:dyDescent="0.25">
      <c r="A13" s="5"/>
      <c r="B13" s="7"/>
      <c r="C13" s="159" t="s">
        <v>271</v>
      </c>
      <c r="D13" s="23"/>
      <c r="E13" s="5"/>
      <c r="F13" s="152"/>
      <c r="G13" s="5"/>
      <c r="H13" s="49"/>
      <c r="I13" s="5"/>
    </row>
    <row r="14" spans="1:9" ht="29.25" x14ac:dyDescent="0.25">
      <c r="A14" s="5"/>
      <c r="B14" s="7"/>
      <c r="C14" s="154" t="s">
        <v>262</v>
      </c>
      <c r="D14" s="23"/>
      <c r="E14" s="5"/>
      <c r="F14" s="152"/>
      <c r="G14" s="5"/>
      <c r="H14" s="49"/>
      <c r="I14" s="5"/>
    </row>
    <row r="15" spans="1:9" ht="15" x14ac:dyDescent="0.25">
      <c r="A15" s="5"/>
      <c r="B15" s="7"/>
      <c r="C15" s="152"/>
      <c r="D15" s="23"/>
      <c r="E15" s="5"/>
      <c r="F15" s="152"/>
      <c r="G15" s="5"/>
      <c r="H15" s="49"/>
      <c r="I15" s="5"/>
    </row>
    <row r="16" spans="1:9" ht="15.75" x14ac:dyDescent="0.25">
      <c r="A16" s="5"/>
      <c r="B16" s="7"/>
      <c r="C16" s="159" t="s">
        <v>272</v>
      </c>
      <c r="D16" s="23"/>
      <c r="E16" s="5"/>
      <c r="F16" s="72"/>
      <c r="G16" s="5"/>
      <c r="H16" s="49"/>
      <c r="I16" s="5"/>
    </row>
    <row r="17" spans="1:9" ht="15" x14ac:dyDescent="0.25">
      <c r="A17" s="5"/>
      <c r="B17" s="7"/>
      <c r="C17" s="154" t="s">
        <v>264</v>
      </c>
      <c r="D17" s="23"/>
      <c r="E17" s="5"/>
      <c r="F17" s="72"/>
      <c r="G17" s="5"/>
      <c r="H17" s="49"/>
      <c r="I17" s="5"/>
    </row>
    <row r="18" spans="1:9" ht="15" x14ac:dyDescent="0.25">
      <c r="A18" s="5"/>
      <c r="B18" s="7"/>
      <c r="C18" s="154" t="s">
        <v>263</v>
      </c>
      <c r="D18" s="23"/>
      <c r="E18" s="5"/>
      <c r="F18" s="72"/>
      <c r="G18" s="5"/>
      <c r="H18" s="49"/>
      <c r="I18" s="5"/>
    </row>
    <row r="19" spans="1:9" ht="15" x14ac:dyDescent="0.25">
      <c r="A19" s="5"/>
      <c r="B19" s="7"/>
      <c r="C19" s="154" t="s">
        <v>265</v>
      </c>
      <c r="D19" s="23"/>
      <c r="E19" s="5"/>
      <c r="F19" s="152"/>
      <c r="G19" s="5"/>
      <c r="H19" s="49"/>
      <c r="I19" s="5"/>
    </row>
    <row r="20" spans="1:9" ht="15" x14ac:dyDescent="0.25">
      <c r="A20" s="5"/>
      <c r="B20" s="7"/>
      <c r="C20" s="154" t="s">
        <v>266</v>
      </c>
      <c r="D20" s="23"/>
      <c r="E20" s="5"/>
      <c r="F20" s="152"/>
      <c r="G20" s="5"/>
      <c r="H20" s="49"/>
      <c r="I20" s="5"/>
    </row>
    <row r="21" spans="1:9" ht="15" x14ac:dyDescent="0.25">
      <c r="A21" s="5"/>
      <c r="B21" s="7"/>
      <c r="C21" s="152"/>
      <c r="D21" s="23"/>
      <c r="E21" s="5"/>
      <c r="F21" s="152"/>
      <c r="G21" s="5"/>
      <c r="H21" s="49"/>
      <c r="I21" s="5"/>
    </row>
    <row r="22" spans="1:9" ht="15.75" x14ac:dyDescent="0.25">
      <c r="A22" s="5"/>
      <c r="B22" s="7"/>
      <c r="C22" s="159" t="s">
        <v>273</v>
      </c>
      <c r="D22" s="23"/>
      <c r="E22" s="5"/>
      <c r="F22" s="152"/>
      <c r="G22" s="5"/>
      <c r="H22" s="49"/>
      <c r="I22" s="5"/>
    </row>
    <row r="23" spans="1:9" ht="15" x14ac:dyDescent="0.25">
      <c r="A23" s="5"/>
      <c r="B23" s="7"/>
      <c r="C23" s="154" t="s">
        <v>293</v>
      </c>
      <c r="D23" s="23"/>
      <c r="E23" s="5"/>
      <c r="F23" s="152"/>
      <c r="G23" s="5"/>
      <c r="H23" s="49"/>
      <c r="I23" s="5"/>
    </row>
    <row r="24" spans="1:9" ht="15" x14ac:dyDescent="0.25">
      <c r="A24" s="5"/>
      <c r="B24" s="7"/>
      <c r="C24" s="154" t="s">
        <v>287</v>
      </c>
      <c r="D24" s="23"/>
      <c r="E24" s="5"/>
      <c r="F24" s="152"/>
      <c r="G24" s="5"/>
      <c r="H24" s="49"/>
      <c r="I24" s="5"/>
    </row>
    <row r="25" spans="1:9" ht="15" x14ac:dyDescent="0.25">
      <c r="A25" s="5"/>
      <c r="B25" s="7"/>
      <c r="C25" s="154" t="s">
        <v>267</v>
      </c>
      <c r="D25" s="23"/>
      <c r="E25" s="5"/>
      <c r="F25" s="152"/>
      <c r="G25" s="5"/>
      <c r="H25" s="49"/>
      <c r="I25" s="5"/>
    </row>
    <row r="26" spans="1:9" ht="15" x14ac:dyDescent="0.25">
      <c r="A26" s="5"/>
      <c r="B26" s="7"/>
      <c r="C26" s="154"/>
      <c r="D26" s="23"/>
      <c r="E26" s="5"/>
      <c r="F26" s="152"/>
      <c r="G26" s="5"/>
      <c r="H26" s="49"/>
      <c r="I26" s="5"/>
    </row>
    <row r="27" spans="1:9" ht="15.75" x14ac:dyDescent="0.25">
      <c r="A27" s="5"/>
      <c r="B27" s="7"/>
      <c r="C27" s="159" t="s">
        <v>274</v>
      </c>
      <c r="D27" s="23"/>
      <c r="E27" s="5"/>
      <c r="F27" s="72"/>
      <c r="G27" s="5"/>
      <c r="H27" s="49"/>
      <c r="I27" s="5"/>
    </row>
    <row r="28" spans="1:9" ht="15" x14ac:dyDescent="0.25">
      <c r="A28" s="5"/>
      <c r="B28" s="7"/>
      <c r="C28" s="177" t="s">
        <v>253</v>
      </c>
      <c r="D28" s="23"/>
      <c r="E28" s="5"/>
      <c r="F28" s="161"/>
      <c r="G28" s="5"/>
      <c r="H28" s="49"/>
      <c r="I28" s="5"/>
    </row>
    <row r="29" spans="1:9" ht="15" x14ac:dyDescent="0.25">
      <c r="A29" s="5"/>
      <c r="B29" s="7"/>
      <c r="C29" s="152"/>
      <c r="D29" s="23"/>
      <c r="E29" s="5"/>
      <c r="F29" s="72"/>
      <c r="G29" s="5"/>
      <c r="H29" s="49"/>
      <c r="I29" s="5"/>
    </row>
    <row r="30" spans="1:9" ht="15.75" x14ac:dyDescent="0.25">
      <c r="A30" s="5"/>
      <c r="B30" s="7"/>
      <c r="C30" s="159" t="s">
        <v>275</v>
      </c>
      <c r="D30" s="23"/>
      <c r="E30" s="5"/>
      <c r="F30" s="72"/>
      <c r="G30" s="5"/>
      <c r="H30" s="51"/>
      <c r="I30" s="5"/>
    </row>
    <row r="31" spans="1:9" ht="15" x14ac:dyDescent="0.25">
      <c r="A31" s="5"/>
      <c r="B31" s="7"/>
      <c r="C31" s="152" t="s">
        <v>237</v>
      </c>
      <c r="D31" s="23"/>
      <c r="E31" s="5"/>
      <c r="F31" s="152"/>
      <c r="G31" s="5"/>
      <c r="H31" s="51"/>
      <c r="I31" s="5"/>
    </row>
    <row r="32" spans="1:9" ht="15" x14ac:dyDescent="0.25">
      <c r="A32" s="5"/>
      <c r="B32" s="7"/>
      <c r="C32" s="152"/>
      <c r="D32" s="23"/>
      <c r="E32" s="5"/>
      <c r="F32" s="152"/>
      <c r="G32" s="5"/>
      <c r="H32" s="51"/>
      <c r="I32" s="5"/>
    </row>
    <row r="33" spans="1:9" ht="15.75" x14ac:dyDescent="0.25">
      <c r="A33" s="5"/>
      <c r="B33" s="7"/>
      <c r="C33" s="159" t="s">
        <v>276</v>
      </c>
      <c r="D33" s="23"/>
      <c r="E33" s="5"/>
      <c r="F33" s="72"/>
      <c r="G33" s="5"/>
      <c r="H33" s="51"/>
      <c r="I33" s="5"/>
    </row>
    <row r="34" spans="1:9" ht="15" x14ac:dyDescent="0.25">
      <c r="A34" s="5"/>
      <c r="B34" s="7"/>
      <c r="C34" s="152" t="s">
        <v>254</v>
      </c>
      <c r="D34" s="23"/>
      <c r="E34" s="5"/>
      <c r="F34" s="152"/>
      <c r="G34" s="5"/>
      <c r="H34" s="51"/>
      <c r="I34" s="5"/>
    </row>
    <row r="35" spans="1:9" ht="15" x14ac:dyDescent="0.25">
      <c r="A35" s="5"/>
      <c r="B35" s="7"/>
      <c r="C35" s="152"/>
      <c r="D35" s="23"/>
      <c r="E35" s="5"/>
      <c r="F35" s="152"/>
      <c r="G35" s="5"/>
      <c r="H35" s="51"/>
      <c r="I35" s="5"/>
    </row>
    <row r="36" spans="1:9" ht="15.75" x14ac:dyDescent="0.25">
      <c r="A36" s="5"/>
      <c r="B36" s="7"/>
      <c r="C36" s="159" t="s">
        <v>277</v>
      </c>
      <c r="D36" s="23"/>
      <c r="E36" s="5"/>
      <c r="F36" s="72"/>
      <c r="G36" s="5"/>
      <c r="H36" s="51"/>
      <c r="I36" s="5"/>
    </row>
    <row r="37" spans="1:9" ht="29.25" x14ac:dyDescent="0.25">
      <c r="A37" s="5"/>
      <c r="B37" s="7"/>
      <c r="C37" s="163" t="s">
        <v>268</v>
      </c>
      <c r="D37" s="23"/>
      <c r="E37" s="5"/>
      <c r="F37" s="153"/>
      <c r="G37" s="5"/>
      <c r="H37" s="51"/>
      <c r="I37" s="5"/>
    </row>
    <row r="38" spans="1:9" ht="15" x14ac:dyDescent="0.25">
      <c r="A38" s="5"/>
      <c r="B38" s="7"/>
      <c r="C38" s="7"/>
      <c r="D38" s="23"/>
      <c r="E38" s="5"/>
      <c r="F38" s="153"/>
      <c r="G38" s="5"/>
      <c r="H38" s="51"/>
      <c r="I38" s="5"/>
    </row>
    <row r="39" spans="1:9" ht="15.75" x14ac:dyDescent="0.25">
      <c r="A39" s="5"/>
      <c r="B39" s="7"/>
      <c r="C39" s="159" t="s">
        <v>278</v>
      </c>
      <c r="D39" s="23"/>
      <c r="E39" s="5"/>
      <c r="F39" s="152"/>
      <c r="G39" s="5"/>
      <c r="H39" s="51"/>
      <c r="I39" s="5"/>
    </row>
    <row r="40" spans="1:9" ht="15" x14ac:dyDescent="0.25">
      <c r="A40" s="5"/>
      <c r="B40" s="7"/>
      <c r="C40" s="177" t="s">
        <v>253</v>
      </c>
      <c r="D40" s="23"/>
      <c r="E40" s="5"/>
      <c r="F40" s="72"/>
      <c r="G40" s="5"/>
      <c r="H40" s="51"/>
      <c r="I40" s="5"/>
    </row>
    <row r="41" spans="1:9" ht="15" x14ac:dyDescent="0.25">
      <c r="A41" s="5"/>
      <c r="B41" s="7"/>
      <c r="C41" s="152"/>
      <c r="D41" s="23"/>
      <c r="E41" s="5"/>
      <c r="F41" s="72"/>
      <c r="G41" s="5"/>
      <c r="H41" s="51"/>
      <c r="I41" s="5"/>
    </row>
    <row r="42" spans="1:9" ht="31.5" x14ac:dyDescent="0.25">
      <c r="A42" s="5"/>
      <c r="B42" s="7"/>
      <c r="C42" s="159" t="s">
        <v>279</v>
      </c>
      <c r="D42" s="23"/>
      <c r="E42" s="5"/>
      <c r="F42" s="72"/>
      <c r="G42" s="5"/>
      <c r="H42" s="49"/>
      <c r="I42" s="5"/>
    </row>
    <row r="43" spans="1:9" ht="15.75" x14ac:dyDescent="0.25">
      <c r="A43" s="5"/>
      <c r="B43" s="7"/>
      <c r="C43" s="159"/>
      <c r="D43" s="23"/>
      <c r="E43" s="5"/>
      <c r="F43" s="72"/>
      <c r="G43" s="5"/>
      <c r="H43" s="49"/>
      <c r="I43" s="5"/>
    </row>
    <row r="44" spans="1:9" ht="15.75" x14ac:dyDescent="0.25">
      <c r="A44" s="5"/>
      <c r="B44" s="5"/>
      <c r="C44" s="159" t="s">
        <v>280</v>
      </c>
      <c r="D44" s="23"/>
      <c r="E44" s="5"/>
      <c r="F44" s="72"/>
      <c r="G44" s="5"/>
      <c r="H44" s="49"/>
      <c r="I44" s="5"/>
    </row>
    <row r="45" spans="1:9" ht="15" customHeight="1" x14ac:dyDescent="0.25">
      <c r="A45" s="5"/>
      <c r="B45" s="5"/>
      <c r="C45" s="177" t="s">
        <v>253</v>
      </c>
      <c r="D45" s="23"/>
      <c r="E45" s="5"/>
      <c r="F45" s="72"/>
      <c r="G45" s="5"/>
      <c r="H45" s="49"/>
      <c r="I45" s="5"/>
    </row>
    <row r="46" spans="1:9" ht="15" customHeight="1" x14ac:dyDescent="0.25">
      <c r="A46" s="5"/>
      <c r="B46" s="168"/>
      <c r="C46" s="169"/>
      <c r="D46" s="23"/>
      <c r="E46" s="5"/>
      <c r="F46" s="72"/>
      <c r="G46" s="5"/>
      <c r="H46" s="49"/>
      <c r="I46" s="5"/>
    </row>
    <row r="47" spans="1:9" ht="15" customHeight="1" x14ac:dyDescent="0.25">
      <c r="A47" s="1"/>
      <c r="B47" s="175"/>
      <c r="C47" s="176"/>
      <c r="D47" s="164"/>
      <c r="E47" s="1"/>
      <c r="F47" s="165"/>
      <c r="G47" s="1"/>
      <c r="H47" s="166"/>
      <c r="I47" s="1"/>
    </row>
    <row r="48" spans="1:9" s="167" customFormat="1" ht="15" x14ac:dyDescent="0.25">
      <c r="A48" s="5"/>
      <c r="B48" s="5"/>
      <c r="C48" s="172"/>
      <c r="D48" s="23"/>
      <c r="E48" s="5"/>
      <c r="F48" s="173"/>
      <c r="G48" s="5"/>
      <c r="H48" s="174"/>
      <c r="I48" s="5"/>
    </row>
    <row r="49" spans="1:9" ht="35.25" x14ac:dyDescent="0.25">
      <c r="A49" s="5"/>
      <c r="B49" s="5"/>
      <c r="C49" s="171" t="s">
        <v>283</v>
      </c>
      <c r="D49" s="23"/>
      <c r="E49" s="5"/>
      <c r="F49" s="72"/>
      <c r="G49" s="5"/>
      <c r="H49" s="49"/>
      <c r="I49" s="5"/>
    </row>
    <row r="50" spans="1:9" ht="3.75" customHeight="1" x14ac:dyDescent="0.25">
      <c r="A50" s="5"/>
      <c r="B50" s="5"/>
      <c r="C50" s="150"/>
      <c r="D50" s="23"/>
      <c r="E50" s="5"/>
      <c r="F50" s="72"/>
      <c r="G50" s="5"/>
      <c r="H50" s="49"/>
      <c r="I50" s="5"/>
    </row>
    <row r="51" spans="1:9" ht="20.25" x14ac:dyDescent="0.3">
      <c r="A51" s="5"/>
      <c r="B51" s="5"/>
      <c r="C51" s="170" t="s">
        <v>255</v>
      </c>
      <c r="D51" s="23"/>
      <c r="E51" s="5"/>
      <c r="F51" s="72"/>
      <c r="G51" s="5"/>
      <c r="H51" s="49"/>
      <c r="I51" s="5"/>
    </row>
    <row r="52" spans="1:9" ht="28.5" customHeight="1" x14ac:dyDescent="0.3">
      <c r="A52" s="5"/>
      <c r="B52" s="5"/>
      <c r="C52" s="157"/>
      <c r="D52" s="23"/>
      <c r="E52" s="5"/>
      <c r="F52" s="72"/>
      <c r="G52" s="5"/>
      <c r="H52" s="49"/>
      <c r="I52" s="5"/>
    </row>
    <row r="53" spans="1:9" ht="20.25" customHeight="1" x14ac:dyDescent="0.25">
      <c r="A53" s="5"/>
      <c r="B53" s="5"/>
      <c r="C53" s="158" t="s">
        <v>245</v>
      </c>
      <c r="D53" s="23"/>
      <c r="E53" s="5"/>
      <c r="F53" s="72"/>
      <c r="G53" s="5"/>
      <c r="H53" s="49"/>
      <c r="I53" s="5"/>
    </row>
    <row r="54" spans="1:9" ht="304.5" x14ac:dyDescent="0.25">
      <c r="A54" s="5"/>
      <c r="B54" s="5"/>
      <c r="C54" s="152" t="s">
        <v>281</v>
      </c>
      <c r="D54" s="23"/>
      <c r="E54" s="5"/>
      <c r="F54" s="72"/>
      <c r="G54" s="5"/>
      <c r="H54" s="49"/>
      <c r="I54" s="5"/>
    </row>
    <row r="55" spans="1:9" ht="15" customHeight="1" x14ac:dyDescent="0.25">
      <c r="A55" s="5"/>
      <c r="B55" s="5"/>
      <c r="C55" s="158" t="s">
        <v>246</v>
      </c>
      <c r="D55" s="23"/>
      <c r="E55" s="5"/>
      <c r="F55" s="72"/>
      <c r="G55" s="5"/>
      <c r="H55" s="49"/>
      <c r="I55" s="5"/>
    </row>
    <row r="56" spans="1:9" ht="86.25" x14ac:dyDescent="0.25">
      <c r="A56" s="5"/>
      <c r="B56" s="5"/>
      <c r="C56" s="152" t="s">
        <v>256</v>
      </c>
      <c r="D56" s="23"/>
      <c r="E56" s="5"/>
      <c r="F56" s="72"/>
      <c r="G56" s="5"/>
      <c r="H56" s="49"/>
      <c r="I56" s="5"/>
    </row>
    <row r="57" spans="1:9" ht="15" x14ac:dyDescent="0.25">
      <c r="A57" s="5"/>
      <c r="B57" s="5"/>
      <c r="C57" s="156"/>
      <c r="D57" s="23"/>
      <c r="E57" s="5"/>
      <c r="F57" s="72"/>
      <c r="G57" s="5"/>
      <c r="H57" s="49"/>
      <c r="I57" s="5"/>
    </row>
    <row r="58" spans="1:9" ht="18" x14ac:dyDescent="0.25">
      <c r="A58" s="5"/>
      <c r="B58" s="5"/>
      <c r="C58" s="158" t="s">
        <v>247</v>
      </c>
      <c r="D58" s="23"/>
      <c r="E58" s="5"/>
      <c r="F58" s="72"/>
      <c r="G58" s="5"/>
      <c r="H58" s="49"/>
      <c r="I58" s="5"/>
    </row>
    <row r="59" spans="1:9" ht="29.25" x14ac:dyDescent="0.25">
      <c r="A59" s="5"/>
      <c r="B59" s="5"/>
      <c r="C59" s="154" t="s">
        <v>257</v>
      </c>
      <c r="D59" s="23"/>
      <c r="E59" s="5"/>
      <c r="F59" s="72"/>
      <c r="G59" s="5"/>
      <c r="H59" s="49"/>
      <c r="I59" s="5"/>
    </row>
    <row r="60" spans="1:9" ht="15" x14ac:dyDescent="0.25">
      <c r="A60" s="5"/>
      <c r="B60" s="5"/>
      <c r="C60" s="154"/>
      <c r="D60" s="23"/>
      <c r="E60" s="5"/>
      <c r="F60" s="72"/>
      <c r="G60" s="5"/>
      <c r="H60" s="49"/>
      <c r="I60" s="5"/>
    </row>
    <row r="61" spans="1:9" ht="15" x14ac:dyDescent="0.25">
      <c r="A61" s="5"/>
      <c r="B61" s="5"/>
      <c r="C61" s="160" t="s">
        <v>248</v>
      </c>
      <c r="D61" s="23"/>
      <c r="E61" s="5"/>
      <c r="F61" s="72"/>
      <c r="G61" s="5"/>
      <c r="H61" s="49"/>
      <c r="I61" s="5"/>
    </row>
    <row r="62" spans="1:9" ht="15" x14ac:dyDescent="0.25">
      <c r="A62" s="5"/>
      <c r="B62" s="5"/>
      <c r="C62" s="183" t="s">
        <v>288</v>
      </c>
      <c r="D62" s="23"/>
      <c r="E62" s="5"/>
      <c r="F62" s="72"/>
      <c r="G62" s="5"/>
      <c r="H62" s="49"/>
      <c r="I62" s="5"/>
    </row>
    <row r="63" spans="1:9" ht="15" customHeight="1" x14ac:dyDescent="0.25">
      <c r="A63" s="5"/>
      <c r="B63" s="5"/>
      <c r="C63" s="54"/>
      <c r="D63" s="23"/>
      <c r="E63" s="5"/>
      <c r="F63" s="72"/>
      <c r="G63" s="5"/>
      <c r="H63" s="49"/>
      <c r="I63" s="5"/>
    </row>
    <row r="64" spans="1:9" ht="15" customHeight="1" x14ac:dyDescent="0.25">
      <c r="A64" s="5"/>
      <c r="B64" s="5"/>
      <c r="C64" s="160" t="s">
        <v>249</v>
      </c>
      <c r="D64" s="23"/>
      <c r="E64" s="5"/>
      <c r="F64" s="72"/>
      <c r="G64" s="5"/>
      <c r="H64" s="49"/>
      <c r="I64" s="5"/>
    </row>
    <row r="65" spans="1:14" ht="29.25" x14ac:dyDescent="0.25">
      <c r="A65" s="5"/>
      <c r="B65" s="5"/>
      <c r="C65" s="184" t="s">
        <v>289</v>
      </c>
      <c r="D65" s="23"/>
      <c r="E65" s="5"/>
      <c r="F65" s="72"/>
      <c r="G65" s="5"/>
      <c r="H65" s="49"/>
      <c r="I65" s="5"/>
    </row>
    <row r="66" spans="1:14" ht="15" customHeight="1" x14ac:dyDescent="0.25">
      <c r="A66" s="5"/>
      <c r="B66" s="5"/>
      <c r="C66" s="54"/>
      <c r="D66" s="23"/>
      <c r="E66" s="5"/>
      <c r="F66" s="72"/>
      <c r="G66" s="5"/>
      <c r="H66" s="49"/>
      <c r="I66" s="5"/>
    </row>
    <row r="67" spans="1:14" ht="15" customHeight="1" x14ac:dyDescent="0.25">
      <c r="A67" s="5"/>
      <c r="B67" s="5"/>
      <c r="C67" s="160" t="s">
        <v>250</v>
      </c>
      <c r="D67" s="23"/>
      <c r="E67" s="5"/>
      <c r="F67" s="72"/>
      <c r="G67" s="5"/>
      <c r="H67" s="49"/>
      <c r="I67" s="5"/>
    </row>
    <row r="68" spans="1:14" ht="29.25" x14ac:dyDescent="0.25">
      <c r="A68" s="5"/>
      <c r="B68" s="5"/>
      <c r="C68" s="185" t="s">
        <v>252</v>
      </c>
      <c r="D68" s="23"/>
      <c r="E68" s="5"/>
      <c r="F68" s="72"/>
      <c r="G68" s="5"/>
      <c r="H68" s="49"/>
      <c r="I68" s="5"/>
    </row>
    <row r="69" spans="1:14" ht="15" customHeight="1" x14ac:dyDescent="0.25">
      <c r="A69" s="5"/>
      <c r="B69" s="5"/>
      <c r="C69" s="183"/>
      <c r="D69" s="23"/>
      <c r="E69" s="5"/>
      <c r="F69" s="72"/>
      <c r="G69" s="5"/>
      <c r="H69" s="49"/>
      <c r="I69" s="5"/>
    </row>
    <row r="70" spans="1:14" ht="15" customHeight="1" x14ac:dyDescent="0.25">
      <c r="A70" s="5"/>
      <c r="B70" s="5"/>
      <c r="C70" s="160" t="s">
        <v>251</v>
      </c>
      <c r="D70" s="23"/>
      <c r="E70" s="5"/>
      <c r="F70" s="72"/>
      <c r="G70" s="5"/>
      <c r="H70" s="49"/>
      <c r="I70" s="5"/>
    </row>
    <row r="71" spans="1:14" ht="15" x14ac:dyDescent="0.25">
      <c r="A71" s="5"/>
      <c r="B71" s="5"/>
      <c r="C71" s="185" t="s">
        <v>290</v>
      </c>
      <c r="D71" s="23"/>
      <c r="E71" s="5"/>
      <c r="F71" s="72"/>
      <c r="G71" s="5"/>
      <c r="H71" s="49"/>
      <c r="I71" s="5"/>
    </row>
    <row r="72" spans="1:14" ht="15" customHeight="1" x14ac:dyDescent="0.25">
      <c r="A72" s="5"/>
      <c r="B72" s="5"/>
      <c r="C72" s="19"/>
      <c r="D72" s="23"/>
      <c r="E72" s="5"/>
      <c r="F72" s="72"/>
      <c r="G72" s="5"/>
      <c r="H72" s="49"/>
      <c r="I72" s="5"/>
    </row>
    <row r="73" spans="1:14" ht="15" customHeight="1" x14ac:dyDescent="0.25">
      <c r="A73" s="5"/>
      <c r="B73" s="5"/>
      <c r="C73" s="19"/>
      <c r="D73" s="23"/>
      <c r="E73" s="5"/>
      <c r="F73" s="152"/>
      <c r="G73" s="5"/>
      <c r="H73" s="49"/>
      <c r="I73" s="5"/>
    </row>
    <row r="74" spans="1:14" ht="15" x14ac:dyDescent="0.25">
      <c r="A74" s="5"/>
      <c r="B74" s="5"/>
      <c r="C74" s="19"/>
      <c r="D74" s="23"/>
      <c r="E74" s="5"/>
      <c r="F74" s="53"/>
      <c r="G74" s="5"/>
      <c r="H74" s="49"/>
      <c r="I74" s="5"/>
      <c r="M74" s="109" t="s">
        <v>112</v>
      </c>
      <c r="N74" s="110"/>
    </row>
    <row r="75" spans="1:14" ht="15" x14ac:dyDescent="0.25">
      <c r="A75" s="5"/>
      <c r="B75" s="5"/>
      <c r="C75" s="19"/>
      <c r="D75" s="23"/>
      <c r="E75" s="5"/>
      <c r="F75" s="53"/>
      <c r="G75" s="5"/>
      <c r="H75" s="49"/>
      <c r="I75" s="5"/>
    </row>
    <row r="76" spans="1:14" ht="15" x14ac:dyDescent="0.25">
      <c r="A76" s="5"/>
      <c r="B76" s="5"/>
      <c r="C76" s="19"/>
      <c r="D76" s="23"/>
      <c r="E76" s="5"/>
      <c r="F76" s="54"/>
      <c r="G76" s="5"/>
      <c r="H76" s="49"/>
      <c r="I76" s="5"/>
    </row>
    <row r="77" spans="1:14" ht="15" x14ac:dyDescent="0.25">
      <c r="A77" s="5"/>
      <c r="B77" s="5"/>
      <c r="C77" s="19"/>
      <c r="D77" s="23"/>
      <c r="E77" s="5"/>
      <c r="F77" s="53"/>
      <c r="G77" s="5"/>
      <c r="H77" s="58"/>
      <c r="I77" s="5"/>
    </row>
    <row r="78" spans="1:14" ht="15" x14ac:dyDescent="0.25">
      <c r="A78" s="5"/>
      <c r="B78" s="5"/>
      <c r="C78" s="23"/>
      <c r="D78" s="23"/>
      <c r="E78" s="51"/>
      <c r="F78" s="53"/>
      <c r="G78" s="5"/>
      <c r="H78" s="5"/>
      <c r="I78" s="5"/>
    </row>
    <row r="79" spans="1:14" ht="12.75" x14ac:dyDescent="0.2">
      <c r="A79" s="1"/>
      <c r="B79" s="1"/>
      <c r="C79" s="1"/>
      <c r="D79" s="39"/>
      <c r="E79" s="1"/>
      <c r="F79" s="1"/>
      <c r="G79" s="1"/>
      <c r="H79" s="1"/>
      <c r="I79" s="1"/>
    </row>
    <row r="80" spans="1:14" ht="15.75" x14ac:dyDescent="0.25">
      <c r="A80" s="1"/>
      <c r="B80" s="1"/>
      <c r="C80" s="186" t="s">
        <v>80</v>
      </c>
      <c r="D80" s="186"/>
      <c r="E80" s="186"/>
      <c r="F80" s="59"/>
      <c r="G80" s="1"/>
      <c r="H80" s="1"/>
      <c r="I80" s="1"/>
    </row>
    <row r="81" spans="1:9" ht="15" x14ac:dyDescent="0.2">
      <c r="A81" s="1"/>
      <c r="B81" s="1"/>
      <c r="C81" s="187" t="s">
        <v>81</v>
      </c>
      <c r="D81" s="187"/>
      <c r="E81" s="187"/>
      <c r="F81" s="1"/>
      <c r="G81" s="1"/>
      <c r="H81" s="1"/>
      <c r="I81" s="1"/>
    </row>
    <row r="82" spans="1:9" ht="15" x14ac:dyDescent="0.2">
      <c r="A82" s="1"/>
      <c r="B82" s="1"/>
      <c r="C82" s="188" t="s">
        <v>82</v>
      </c>
      <c r="D82" s="188"/>
      <c r="E82" s="188"/>
      <c r="F82" s="1"/>
      <c r="G82" s="1"/>
      <c r="H82" s="1"/>
      <c r="I82" s="1"/>
    </row>
    <row r="83" spans="1:9" ht="15" x14ac:dyDescent="0.2">
      <c r="A83" s="1"/>
      <c r="B83" s="1"/>
      <c r="C83" s="188"/>
      <c r="D83" s="188"/>
      <c r="E83" s="188"/>
      <c r="F83" s="1"/>
      <c r="G83" s="1"/>
      <c r="H83" s="1"/>
      <c r="I83" s="1"/>
    </row>
    <row r="84" spans="1:9" ht="12.75" hidden="1" x14ac:dyDescent="0.2">
      <c r="A84" s="1"/>
      <c r="B84" s="1"/>
      <c r="C84" s="1"/>
      <c r="D84" s="39"/>
      <c r="E84" s="1"/>
      <c r="F84" s="1"/>
      <c r="G84" s="1"/>
      <c r="H84" s="1"/>
      <c r="I84" s="1"/>
    </row>
    <row r="85" spans="1:9" s="111" customFormat="1" ht="15" hidden="1" customHeight="1" x14ac:dyDescent="0.25">
      <c r="A85" s="149"/>
      <c r="B85" s="189"/>
      <c r="C85" s="189"/>
      <c r="D85" s="189"/>
      <c r="E85" s="189"/>
      <c r="F85" s="189"/>
      <c r="G85" s="189"/>
      <c r="H85" s="189"/>
      <c r="I85" s="189"/>
    </row>
    <row r="86" spans="1:9" ht="12.75" hidden="1" x14ac:dyDescent="0.2">
      <c r="A86" s="113"/>
      <c r="B86" s="113"/>
      <c r="C86" s="114"/>
      <c r="D86" s="114"/>
      <c r="E86" s="114"/>
      <c r="F86" s="113"/>
      <c r="G86" s="115"/>
      <c r="H86" s="113"/>
      <c r="I86" s="113"/>
    </row>
    <row r="87" spans="1:9" ht="12.75" hidden="1" x14ac:dyDescent="0.2">
      <c r="A87" s="113"/>
      <c r="B87" s="113"/>
      <c r="C87" s="113"/>
      <c r="D87" s="114"/>
      <c r="E87" s="113"/>
      <c r="F87" s="113"/>
      <c r="G87" s="113"/>
      <c r="H87" s="113"/>
      <c r="I87" s="113"/>
    </row>
    <row r="88" spans="1:9" ht="12.75" hidden="1" x14ac:dyDescent="0.2">
      <c r="A88" s="113"/>
      <c r="B88" s="113"/>
      <c r="C88" s="113"/>
      <c r="D88" s="114"/>
      <c r="E88" s="113"/>
      <c r="F88" s="113"/>
      <c r="G88" s="113"/>
      <c r="H88" s="113"/>
      <c r="I88" s="113"/>
    </row>
    <row r="89" spans="1:9" ht="12.75" hidden="1" x14ac:dyDescent="0.2">
      <c r="A89" s="113"/>
      <c r="B89" s="113"/>
      <c r="C89" s="113"/>
      <c r="D89" s="114"/>
      <c r="E89" s="113"/>
      <c r="F89" s="113"/>
      <c r="G89" s="113"/>
      <c r="H89" s="113"/>
      <c r="I89" s="113"/>
    </row>
    <row r="90" spans="1:9" ht="12.75" hidden="1" x14ac:dyDescent="0.2">
      <c r="A90" s="113"/>
      <c r="B90" s="113"/>
      <c r="C90" s="113"/>
      <c r="D90" s="114"/>
      <c r="E90" s="113"/>
      <c r="F90" s="113"/>
      <c r="G90" s="113"/>
      <c r="H90" s="113"/>
      <c r="I90" s="113"/>
    </row>
    <row r="91" spans="1:9" ht="12.75" hidden="1" x14ac:dyDescent="0.2">
      <c r="A91" s="113"/>
      <c r="B91" s="113"/>
      <c r="C91" s="113"/>
      <c r="D91" s="114"/>
      <c r="E91" s="113"/>
      <c r="F91" s="113"/>
      <c r="G91" s="113"/>
      <c r="H91" s="113"/>
      <c r="I91" s="113"/>
    </row>
    <row r="92" spans="1:9" ht="12.75" hidden="1" x14ac:dyDescent="0.2">
      <c r="A92" s="113"/>
      <c r="B92" s="113"/>
      <c r="C92" s="113"/>
      <c r="D92" s="114"/>
      <c r="E92" s="113"/>
      <c r="F92" s="113"/>
      <c r="G92" s="113"/>
      <c r="H92" s="113"/>
      <c r="I92" s="113"/>
    </row>
    <row r="93" spans="1:9" ht="12.75" hidden="1" x14ac:dyDescent="0.2">
      <c r="A93" s="113"/>
      <c r="B93" s="113"/>
      <c r="C93" s="113"/>
      <c r="D93" s="114"/>
      <c r="E93" s="113"/>
      <c r="F93" s="113"/>
      <c r="G93" s="113"/>
      <c r="H93" s="113"/>
      <c r="I93" s="113"/>
    </row>
    <row r="94" spans="1:9" ht="12.75" hidden="1" x14ac:dyDescent="0.2">
      <c r="A94" s="113"/>
      <c r="B94" s="113"/>
      <c r="C94" s="113"/>
      <c r="D94" s="114"/>
      <c r="E94" s="113"/>
      <c r="F94" s="113"/>
      <c r="G94" s="113"/>
      <c r="H94" s="113"/>
      <c r="I94" s="113"/>
    </row>
    <row r="95" spans="1:9" ht="12.75" hidden="1" x14ac:dyDescent="0.2">
      <c r="A95" s="113"/>
      <c r="B95" s="113"/>
      <c r="C95" s="113"/>
      <c r="D95" s="114"/>
      <c r="E95" s="113"/>
      <c r="F95" s="113"/>
      <c r="G95" s="113"/>
      <c r="H95" s="113"/>
      <c r="I95" s="113"/>
    </row>
    <row r="96" spans="1:9" ht="12.6" hidden="1" customHeight="1" x14ac:dyDescent="0.2">
      <c r="A96" s="113"/>
      <c r="B96" s="113"/>
      <c r="C96" s="113"/>
      <c r="D96" s="114"/>
      <c r="E96" s="113"/>
      <c r="F96" s="113"/>
      <c r="G96" s="113"/>
      <c r="H96" s="113"/>
      <c r="I96" s="113"/>
    </row>
    <row r="97" spans="1:9" ht="12.6" hidden="1" customHeight="1" x14ac:dyDescent="0.2">
      <c r="A97" s="113"/>
      <c r="B97" s="113"/>
      <c r="C97" s="113"/>
      <c r="D97" s="114"/>
      <c r="E97" s="113"/>
      <c r="F97" s="113"/>
      <c r="G97" s="113"/>
      <c r="H97" s="113"/>
      <c r="I97" s="113"/>
    </row>
    <row r="98" spans="1:9" ht="12.6" hidden="1" customHeight="1" x14ac:dyDescent="0.2">
      <c r="A98" s="113"/>
      <c r="B98" s="113"/>
      <c r="C98" s="113"/>
      <c r="D98" s="114"/>
      <c r="E98" s="113"/>
      <c r="F98" s="113"/>
      <c r="G98" s="113"/>
      <c r="H98" s="113"/>
      <c r="I98" s="113"/>
    </row>
    <row r="99" spans="1:9" ht="12.6" hidden="1" customHeight="1" x14ac:dyDescent="0.2">
      <c r="A99" s="113"/>
      <c r="B99" s="113"/>
      <c r="C99" s="113"/>
      <c r="D99" s="114"/>
      <c r="E99" s="113"/>
      <c r="F99" s="113"/>
      <c r="G99" s="113"/>
      <c r="H99" s="113"/>
      <c r="I99" s="113"/>
    </row>
    <row r="100" spans="1:9" ht="12.6" hidden="1" customHeight="1" x14ac:dyDescent="0.2">
      <c r="A100" s="113"/>
      <c r="B100" s="113"/>
      <c r="C100" s="113"/>
      <c r="D100" s="114"/>
      <c r="E100" s="113"/>
      <c r="F100" s="113"/>
      <c r="G100" s="113"/>
      <c r="H100" s="113"/>
      <c r="I100" s="113"/>
    </row>
    <row r="101" spans="1:9" ht="12.6" hidden="1" customHeight="1" x14ac:dyDescent="0.2">
      <c r="A101" s="113"/>
      <c r="B101" s="113"/>
      <c r="C101" s="113"/>
      <c r="D101" s="114"/>
      <c r="E101" s="113"/>
      <c r="F101" s="113"/>
      <c r="G101" s="113"/>
      <c r="H101" s="113"/>
      <c r="I101" s="113"/>
    </row>
  </sheetData>
  <sheetProtection algorithmName="SHA-512" hashValue="tmD93T9ujk6PevhEpurPOaTz8wxw9lTmR48gxwaLCkGFdLpKKVOTgyVn4N+L2AtV4zHszTHCEZXSw+vRlVSWAA==" saltValue="dDJXWbLm2h9KDXb2ouhabQ==" spinCount="100000" sheet="1" objects="1" scenarios="1"/>
  <dataConsolidate/>
  <mergeCells count="5">
    <mergeCell ref="C80:E80"/>
    <mergeCell ref="C81:E81"/>
    <mergeCell ref="C83:E83"/>
    <mergeCell ref="B85:I85"/>
    <mergeCell ref="C82:E82"/>
  </mergeCells>
  <hyperlinks>
    <hyperlink ref="C28" location="W_Checkliste!C53" display="(Weitere Hinweise finden Sie unter Erläuterung)" xr:uid="{CCE50CBD-7E75-4C8F-A6A1-6B4809A9105C}"/>
    <hyperlink ref="C40" location="W_Checkliste!C55" display="(Weitere Hinweise finden Sie unter Erläuterung)" xr:uid="{6E4BB787-8DDC-4D51-80BD-F765F808747D}"/>
    <hyperlink ref="C45" location="W_Checkliste!C58" display="(Weitere Hinweise finden Sie unter Erläuterung)" xr:uid="{3B95465D-CC35-4262-B068-D51AA0C8C256}"/>
    <hyperlink ref="C65" r:id="rId1" xr:uid="{AB8219C5-E4F6-4407-898A-3753D76B5F1D}"/>
    <hyperlink ref="C71" r:id="rId2" xr:uid="{C8C71D67-102D-42E8-9813-011FDE11293F}"/>
    <hyperlink ref="C62" r:id="rId3" xr:uid="{D1B7D841-0017-4327-97F5-AD7ADDCDA174}"/>
    <hyperlink ref="C68" r:id="rId4" xr:uid="{7C57C72C-586B-42C3-94B3-A46E720E20EF}"/>
  </hyperlinks>
  <pageMargins left="0.7" right="0.7" top="0.78740157499999996" bottom="0.78740157499999996"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207E-F449-4542-B39E-0FEAB061DD68}">
  <sheetPr codeName="Tabelle1">
    <pageSetUpPr autoPageBreaks="0"/>
  </sheetPr>
  <dimension ref="A1:AD52"/>
  <sheetViews>
    <sheetView zoomScale="85" zoomScaleNormal="85" workbookViewId="0">
      <pane ySplit="3" topLeftCell="A4" activePane="bottomLeft" state="frozen"/>
      <selection activeCell="L9" sqref="L9"/>
      <selection pane="bottomLeft" activeCell="E20" sqref="E20"/>
    </sheetView>
  </sheetViews>
  <sheetFormatPr baseColWidth="10" defaultColWidth="0" defaultRowHeight="12.75" customHeight="1" zeroHeight="1" x14ac:dyDescent="0.2"/>
  <cols>
    <col min="1" max="2" width="2.85546875" style="116" customWidth="1"/>
    <col min="3" max="3" width="29.5703125" style="116" customWidth="1"/>
    <col min="4" max="4" width="5.5703125" style="116" customWidth="1"/>
    <col min="5" max="5" width="55.7109375" style="116" customWidth="1"/>
    <col min="6" max="6" width="3.140625" style="116" customWidth="1"/>
    <col min="7" max="7" width="55.7109375" style="116" customWidth="1"/>
    <col min="8" max="8" width="8.28515625" style="116" customWidth="1"/>
    <col min="9" max="9" width="55.7109375" style="116" customWidth="1"/>
    <col min="10" max="10" width="3.140625" style="116" customWidth="1"/>
    <col min="11" max="11" width="57" style="116" customWidth="1"/>
    <col min="12" max="12" width="3.28515625" style="116" customWidth="1"/>
    <col min="13" max="13" width="2.85546875" style="116" hidden="1" customWidth="1"/>
    <col min="14" max="14" width="14.85546875" style="116" hidden="1" customWidth="1"/>
    <col min="15" max="16384" width="11.42578125" style="116" hidden="1"/>
  </cols>
  <sheetData>
    <row r="1" spans="1:30" ht="26.45" customHeight="1" x14ac:dyDescent="0.2">
      <c r="A1" s="1"/>
      <c r="B1" s="1"/>
      <c r="C1" s="1"/>
      <c r="D1" s="1"/>
      <c r="E1" s="1"/>
      <c r="F1" s="1"/>
      <c r="G1" s="1"/>
      <c r="H1" s="1"/>
      <c r="I1" s="1"/>
      <c r="J1" s="1"/>
      <c r="K1" s="1"/>
      <c r="L1" s="1"/>
      <c r="N1" s="192"/>
      <c r="O1" s="192"/>
      <c r="P1" s="192"/>
      <c r="Q1" s="192"/>
    </row>
    <row r="2" spans="1:30" ht="14.1" customHeight="1" x14ac:dyDescent="0.2">
      <c r="A2" s="1"/>
      <c r="B2" s="1"/>
      <c r="C2" s="196"/>
      <c r="D2" s="196"/>
      <c r="E2" s="1"/>
      <c r="F2" s="1"/>
      <c r="G2" s="2"/>
      <c r="H2" s="2"/>
      <c r="I2" s="2"/>
      <c r="J2" s="2"/>
      <c r="K2" s="2"/>
      <c r="L2" s="1"/>
      <c r="N2" s="192"/>
      <c r="O2" s="192"/>
      <c r="P2" s="192"/>
      <c r="Q2" s="192"/>
    </row>
    <row r="3" spans="1:30" ht="12" customHeight="1" x14ac:dyDescent="0.2">
      <c r="A3" s="1"/>
      <c r="B3" s="3"/>
      <c r="C3" s="4"/>
      <c r="D3" s="4"/>
      <c r="E3" s="4"/>
      <c r="F3" s="4"/>
      <c r="G3" s="4"/>
      <c r="H3" s="4"/>
      <c r="I3" s="4"/>
      <c r="J3" s="4"/>
      <c r="K3" s="1"/>
      <c r="L3" s="1"/>
      <c r="N3" s="192"/>
      <c r="O3" s="192"/>
      <c r="P3" s="192"/>
      <c r="Q3" s="192"/>
    </row>
    <row r="4" spans="1:30" ht="12.75" customHeight="1" x14ac:dyDescent="0.2">
      <c r="A4" s="5" t="str">
        <f>IFERROR(VLOOKUP(N1,C51:D53,2,FALSE),"")</f>
        <v/>
      </c>
      <c r="B4" s="6"/>
      <c r="C4" s="7"/>
      <c r="D4" s="7"/>
      <c r="E4" s="7"/>
      <c r="F4" s="7"/>
      <c r="G4" s="7"/>
      <c r="H4" s="7"/>
      <c r="I4" s="7"/>
      <c r="J4" s="7"/>
      <c r="K4" s="5"/>
      <c r="L4" s="5"/>
    </row>
    <row r="5" spans="1:30" ht="15" x14ac:dyDescent="0.25">
      <c r="A5" s="193"/>
      <c r="B5" s="193"/>
      <c r="C5" s="5"/>
      <c r="D5" s="5"/>
      <c r="E5" s="8" t="s">
        <v>0</v>
      </c>
      <c r="F5" s="8"/>
      <c r="G5" s="8" t="s">
        <v>1</v>
      </c>
      <c r="H5" s="8"/>
      <c r="I5" s="8" t="s">
        <v>2</v>
      </c>
      <c r="J5" s="9"/>
      <c r="K5" s="8" t="s">
        <v>3</v>
      </c>
      <c r="L5" s="10"/>
      <c r="N5" s="116" t="s">
        <v>4</v>
      </c>
      <c r="O5" s="116">
        <v>2</v>
      </c>
      <c r="R5" s="116" t="s">
        <v>5</v>
      </c>
      <c r="S5" s="116" t="s">
        <v>6</v>
      </c>
      <c r="T5" s="116" t="s">
        <v>7</v>
      </c>
      <c r="U5" s="116" t="s">
        <v>8</v>
      </c>
      <c r="V5" s="116" t="s">
        <v>9</v>
      </c>
      <c r="W5" s="116" t="s">
        <v>10</v>
      </c>
      <c r="X5" s="116" t="s">
        <v>11</v>
      </c>
      <c r="Y5" s="116" t="s">
        <v>12</v>
      </c>
      <c r="Z5" s="116" t="s">
        <v>13</v>
      </c>
      <c r="AA5" s="116" t="s">
        <v>14</v>
      </c>
      <c r="AB5" s="116" t="s">
        <v>15</v>
      </c>
      <c r="AC5" s="116" t="s">
        <v>16</v>
      </c>
      <c r="AD5" s="116" t="s">
        <v>17</v>
      </c>
    </row>
    <row r="6" spans="1:30" x14ac:dyDescent="0.2">
      <c r="A6" s="5"/>
      <c r="B6" s="5"/>
      <c r="C6" s="5"/>
      <c r="D6" s="5"/>
      <c r="E6" s="5"/>
      <c r="F6" s="11"/>
      <c r="G6" s="11"/>
      <c r="H6" s="11"/>
      <c r="I6" s="5"/>
      <c r="J6" s="5"/>
      <c r="K6" s="5"/>
      <c r="L6" s="5"/>
      <c r="N6" s="116" t="s">
        <v>18</v>
      </c>
      <c r="O6" s="116">
        <v>3</v>
      </c>
      <c r="R6" s="116" t="s">
        <v>19</v>
      </c>
      <c r="S6" s="116" t="s">
        <v>20</v>
      </c>
      <c r="T6" s="116" t="s">
        <v>20</v>
      </c>
      <c r="U6" s="116" t="s">
        <v>20</v>
      </c>
      <c r="V6" s="116" t="s">
        <v>21</v>
      </c>
      <c r="W6" s="116" t="s">
        <v>21</v>
      </c>
      <c r="X6" s="116" t="s">
        <v>21</v>
      </c>
      <c r="Y6" s="116" t="s">
        <v>21</v>
      </c>
      <c r="Z6" s="116" t="s">
        <v>21</v>
      </c>
      <c r="AA6" s="116" t="s">
        <v>21</v>
      </c>
      <c r="AB6" s="116" t="s">
        <v>22</v>
      </c>
      <c r="AC6" s="116" t="s">
        <v>22</v>
      </c>
      <c r="AD6" s="116" t="s">
        <v>23</v>
      </c>
    </row>
    <row r="7" spans="1:30" ht="15" x14ac:dyDescent="0.25">
      <c r="A7" s="5"/>
      <c r="B7" s="7"/>
      <c r="C7" s="12" t="s">
        <v>24</v>
      </c>
      <c r="D7" s="13"/>
      <c r="E7" s="14"/>
      <c r="F7" s="13"/>
      <c r="G7" s="14"/>
      <c r="H7" s="15"/>
      <c r="I7" s="14"/>
      <c r="J7" s="16"/>
      <c r="K7" s="14"/>
      <c r="L7" s="17"/>
      <c r="R7" s="116" t="s">
        <v>25</v>
      </c>
      <c r="S7" s="134" t="s">
        <v>26</v>
      </c>
      <c r="T7" s="134" t="s">
        <v>27</v>
      </c>
      <c r="U7" s="134" t="s">
        <v>28</v>
      </c>
      <c r="V7" s="134" t="s">
        <v>29</v>
      </c>
      <c r="W7" s="134" t="s">
        <v>30</v>
      </c>
      <c r="X7" s="134" t="s">
        <v>31</v>
      </c>
      <c r="Y7" s="134" t="s">
        <v>32</v>
      </c>
      <c r="Z7" s="134" t="s">
        <v>31</v>
      </c>
      <c r="AA7" s="134" t="s">
        <v>33</v>
      </c>
      <c r="AB7" s="134" t="s">
        <v>34</v>
      </c>
      <c r="AC7" s="134" t="s">
        <v>35</v>
      </c>
      <c r="AD7" s="134" t="s">
        <v>36</v>
      </c>
    </row>
    <row r="8" spans="1:30" ht="15" x14ac:dyDescent="0.25">
      <c r="A8" s="5"/>
      <c r="B8" s="7"/>
      <c r="C8" s="18"/>
      <c r="D8" s="18"/>
      <c r="E8" s="19" t="s">
        <v>37</v>
      </c>
      <c r="F8" s="13"/>
      <c r="G8" s="14"/>
      <c r="H8" s="15"/>
      <c r="I8" s="14"/>
      <c r="J8" s="16"/>
      <c r="K8" s="14"/>
      <c r="L8" s="17"/>
      <c r="S8" s="134" t="s">
        <v>38</v>
      </c>
      <c r="T8" s="134" t="s">
        <v>39</v>
      </c>
      <c r="U8" s="134" t="s">
        <v>40</v>
      </c>
      <c r="V8" s="134" t="s">
        <v>41</v>
      </c>
      <c r="W8" s="134" t="s">
        <v>42</v>
      </c>
      <c r="X8" s="134" t="s">
        <v>43</v>
      </c>
      <c r="Y8" s="134" t="s">
        <v>44</v>
      </c>
      <c r="Z8" s="134" t="s">
        <v>45</v>
      </c>
      <c r="AA8" s="134" t="s">
        <v>46</v>
      </c>
      <c r="AB8" s="134" t="s">
        <v>47</v>
      </c>
      <c r="AC8" s="134" t="s">
        <v>48</v>
      </c>
      <c r="AD8" s="134" t="s">
        <v>49</v>
      </c>
    </row>
    <row r="9" spans="1:30" ht="15" x14ac:dyDescent="0.25">
      <c r="A9" s="5"/>
      <c r="B9" s="7"/>
      <c r="C9" s="12" t="s">
        <v>50</v>
      </c>
      <c r="D9" s="13"/>
      <c r="E9" s="20"/>
      <c r="F9" s="13"/>
      <c r="G9" s="20"/>
      <c r="H9" s="15"/>
      <c r="I9" s="5"/>
      <c r="J9" s="7"/>
      <c r="K9" s="20"/>
      <c r="L9" s="5"/>
    </row>
    <row r="10" spans="1:30" ht="15" x14ac:dyDescent="0.25">
      <c r="A10" s="5"/>
      <c r="B10" s="7"/>
      <c r="C10" s="19" t="s">
        <v>51</v>
      </c>
      <c r="D10" s="13"/>
      <c r="E10" s="14"/>
      <c r="F10" s="13"/>
      <c r="G10" s="14"/>
      <c r="H10" s="15"/>
      <c r="I10" s="14"/>
      <c r="J10" s="7"/>
      <c r="K10" s="14"/>
      <c r="L10" s="17"/>
    </row>
    <row r="11" spans="1:30" ht="15" x14ac:dyDescent="0.25">
      <c r="A11" s="5"/>
      <c r="B11" s="7"/>
      <c r="C11" s="19" t="s">
        <v>52</v>
      </c>
      <c r="D11" s="13"/>
      <c r="E11" s="14"/>
      <c r="F11" s="13"/>
      <c r="G11" s="14"/>
      <c r="H11" s="15"/>
      <c r="I11" s="14"/>
      <c r="J11" s="21"/>
      <c r="K11" s="14"/>
      <c r="L11" s="22"/>
    </row>
    <row r="12" spans="1:30" ht="15" x14ac:dyDescent="0.25">
      <c r="A12" s="5"/>
      <c r="B12" s="7"/>
      <c r="C12" s="19" t="s">
        <v>53</v>
      </c>
      <c r="D12" s="13"/>
      <c r="E12" s="14"/>
      <c r="F12" s="13"/>
      <c r="G12" s="14"/>
      <c r="H12" s="15"/>
      <c r="I12" s="14"/>
      <c r="J12" s="21"/>
      <c r="K12" s="14"/>
      <c r="L12" s="17"/>
    </row>
    <row r="13" spans="1:30" ht="15" x14ac:dyDescent="0.25">
      <c r="A13" s="5"/>
      <c r="B13" s="7"/>
      <c r="C13" s="19" t="s">
        <v>54</v>
      </c>
      <c r="D13" s="13"/>
      <c r="E13" s="14"/>
      <c r="F13" s="13"/>
      <c r="G13" s="14"/>
      <c r="H13" s="15"/>
      <c r="I13" s="14"/>
      <c r="J13" s="16"/>
      <c r="K13" s="14"/>
      <c r="L13" s="17"/>
    </row>
    <row r="14" spans="1:30" ht="15" x14ac:dyDescent="0.25">
      <c r="A14" s="5"/>
      <c r="B14" s="7"/>
      <c r="C14" s="19" t="s">
        <v>55</v>
      </c>
      <c r="D14" s="13"/>
      <c r="E14" s="14"/>
      <c r="F14" s="13"/>
      <c r="G14" s="14"/>
      <c r="H14" s="15"/>
      <c r="I14" s="14"/>
      <c r="J14" s="16"/>
      <c r="K14" s="14"/>
      <c r="L14" s="17"/>
    </row>
    <row r="15" spans="1:30" ht="15" customHeight="1" x14ac:dyDescent="0.25">
      <c r="A15" s="5"/>
      <c r="B15" s="7"/>
      <c r="C15" s="23"/>
      <c r="D15" s="13"/>
      <c r="E15" s="24"/>
      <c r="F15" s="13"/>
      <c r="G15" s="24"/>
      <c r="H15" s="15"/>
      <c r="I15" s="24"/>
      <c r="J15" s="16"/>
      <c r="K15" s="24"/>
      <c r="L15" s="17"/>
    </row>
    <row r="16" spans="1:30" ht="15" x14ac:dyDescent="0.25">
      <c r="A16" s="5"/>
      <c r="B16" s="7"/>
      <c r="C16" s="12" t="s">
        <v>56</v>
      </c>
      <c r="D16" s="13"/>
      <c r="E16" s="25"/>
      <c r="F16" s="13"/>
      <c r="G16" s="25"/>
      <c r="H16" s="15"/>
      <c r="I16" s="25"/>
      <c r="J16" s="16"/>
      <c r="K16" s="25"/>
      <c r="L16" s="26"/>
    </row>
    <row r="17" spans="1:14" ht="15" x14ac:dyDescent="0.25">
      <c r="A17" s="5"/>
      <c r="B17" s="7"/>
      <c r="C17" s="19" t="s">
        <v>57</v>
      </c>
      <c r="D17" s="13"/>
      <c r="E17" s="14"/>
      <c r="F17" s="13"/>
      <c r="G17" s="14"/>
      <c r="H17" s="15"/>
      <c r="I17" s="14"/>
      <c r="J17" s="16"/>
      <c r="K17" s="14"/>
      <c r="L17" s="17"/>
      <c r="N17" s="116" t="s">
        <v>0</v>
      </c>
    </row>
    <row r="18" spans="1:14" ht="15" x14ac:dyDescent="0.25">
      <c r="A18" s="5"/>
      <c r="B18" s="7"/>
      <c r="C18" s="19" t="s">
        <v>58</v>
      </c>
      <c r="D18" s="13"/>
      <c r="E18" s="14"/>
      <c r="F18" s="13"/>
      <c r="G18" s="14"/>
      <c r="H18" s="15"/>
      <c r="I18" s="14"/>
      <c r="J18" s="16"/>
      <c r="K18" s="14"/>
      <c r="L18" s="17"/>
      <c r="N18" s="116" t="s">
        <v>1</v>
      </c>
    </row>
    <row r="19" spans="1:14" ht="15" x14ac:dyDescent="0.25">
      <c r="A19" s="5"/>
      <c r="B19" s="7"/>
      <c r="C19" s="19" t="s">
        <v>5</v>
      </c>
      <c r="D19" s="13"/>
      <c r="E19" s="14"/>
      <c r="F19" s="13"/>
      <c r="G19" s="14"/>
      <c r="H19" s="15"/>
      <c r="I19" s="14"/>
      <c r="J19" s="16"/>
      <c r="K19" s="14"/>
      <c r="L19" s="17"/>
      <c r="N19" s="116" t="s">
        <v>3</v>
      </c>
    </row>
    <row r="20" spans="1:14" ht="15" x14ac:dyDescent="0.25">
      <c r="A20" s="5"/>
      <c r="B20" s="7"/>
      <c r="C20" s="19" t="s">
        <v>25</v>
      </c>
      <c r="D20" s="13"/>
      <c r="E20" s="14"/>
      <c r="F20" s="13"/>
      <c r="G20" s="14"/>
      <c r="H20" s="15"/>
      <c r="I20" s="14"/>
      <c r="J20" s="16"/>
      <c r="K20" s="14"/>
      <c r="L20" s="17"/>
      <c r="N20" s="116" t="s">
        <v>2</v>
      </c>
    </row>
    <row r="21" spans="1:14" ht="15" x14ac:dyDescent="0.25">
      <c r="A21" s="5"/>
      <c r="B21" s="7"/>
      <c r="C21" s="19" t="s">
        <v>59</v>
      </c>
      <c r="D21" s="13"/>
      <c r="E21" s="14"/>
      <c r="F21" s="13"/>
      <c r="G21" s="14"/>
      <c r="H21" s="15"/>
      <c r="I21" s="14"/>
      <c r="J21" s="16"/>
      <c r="K21" s="14"/>
      <c r="L21" s="17"/>
      <c r="N21" s="116" t="s">
        <v>60</v>
      </c>
    </row>
    <row r="22" spans="1:14" ht="15" x14ac:dyDescent="0.25">
      <c r="A22" s="5"/>
      <c r="B22" s="7"/>
      <c r="C22" s="19" t="s">
        <v>61</v>
      </c>
      <c r="D22" s="13"/>
      <c r="E22" s="14"/>
      <c r="F22" s="13"/>
      <c r="G22" s="14"/>
      <c r="H22" s="15"/>
      <c r="I22" s="14"/>
      <c r="J22" s="16"/>
      <c r="K22" s="14"/>
      <c r="L22" s="17"/>
    </row>
    <row r="23" spans="1:14" ht="35.25" customHeight="1" x14ac:dyDescent="0.25">
      <c r="A23" s="5"/>
      <c r="B23" s="7"/>
      <c r="C23" s="27"/>
      <c r="D23" s="13"/>
      <c r="E23" s="28"/>
      <c r="F23" s="5"/>
      <c r="G23" s="5"/>
      <c r="H23" s="5"/>
      <c r="I23" s="5"/>
      <c r="J23" s="5"/>
      <c r="K23" s="139" t="s">
        <v>160</v>
      </c>
      <c r="L23" s="5"/>
    </row>
    <row r="24" spans="1:14" ht="15" x14ac:dyDescent="0.25">
      <c r="A24" s="5"/>
      <c r="B24" s="7"/>
      <c r="C24" s="12" t="s">
        <v>62</v>
      </c>
      <c r="D24" s="13"/>
      <c r="E24" s="14"/>
      <c r="F24" s="5"/>
      <c r="G24" s="12" t="s">
        <v>63</v>
      </c>
      <c r="H24" s="5"/>
      <c r="I24" s="14"/>
      <c r="J24" s="5"/>
      <c r="K24" s="5"/>
      <c r="L24" s="5"/>
    </row>
    <row r="25" spans="1:14" ht="15" x14ac:dyDescent="0.25">
      <c r="A25" s="5"/>
      <c r="B25" s="7"/>
      <c r="C25" s="27"/>
      <c r="D25" s="13"/>
      <c r="E25" s="28"/>
      <c r="F25" s="5"/>
      <c r="G25" s="5"/>
      <c r="H25" s="5"/>
      <c r="I25" s="5"/>
      <c r="J25" s="5"/>
      <c r="K25" s="5"/>
      <c r="L25" s="5"/>
    </row>
    <row r="26" spans="1:14" ht="15" x14ac:dyDescent="0.25">
      <c r="A26" s="5"/>
      <c r="B26" s="7"/>
      <c r="C26" s="12" t="s">
        <v>64</v>
      </c>
      <c r="D26" s="13"/>
      <c r="E26" s="14"/>
      <c r="F26" s="5"/>
      <c r="G26" s="12" t="s">
        <v>284</v>
      </c>
      <c r="H26" s="5"/>
      <c r="I26" s="14"/>
      <c r="J26" s="5"/>
      <c r="K26" s="5"/>
      <c r="L26" s="5"/>
    </row>
    <row r="27" spans="1:14" ht="15" x14ac:dyDescent="0.25">
      <c r="A27" s="5"/>
      <c r="B27" s="7"/>
      <c r="C27" s="27"/>
      <c r="D27" s="13"/>
      <c r="E27" s="28"/>
      <c r="F27" s="5"/>
      <c r="G27" s="5"/>
      <c r="H27" s="5"/>
      <c r="I27" s="5"/>
      <c r="J27" s="5"/>
      <c r="K27" s="5"/>
      <c r="L27" s="5"/>
    </row>
    <row r="28" spans="1:14" ht="15" x14ac:dyDescent="0.25">
      <c r="A28" s="5"/>
      <c r="B28" s="7"/>
      <c r="C28" s="12" t="s">
        <v>65</v>
      </c>
      <c r="D28" s="13"/>
      <c r="E28" s="29"/>
      <c r="F28" s="5"/>
      <c r="G28" s="12" t="s">
        <v>244</v>
      </c>
      <c r="H28" s="5"/>
      <c r="I28" s="14"/>
      <c r="J28" s="5"/>
      <c r="K28" s="5"/>
      <c r="L28" s="5"/>
    </row>
    <row r="29" spans="1:14" ht="15" x14ac:dyDescent="0.25">
      <c r="A29" s="5"/>
      <c r="B29" s="7"/>
      <c r="C29" s="19" t="s">
        <v>66</v>
      </c>
      <c r="D29" s="13"/>
      <c r="E29" s="14"/>
      <c r="F29" s="5"/>
      <c r="G29" s="5"/>
      <c r="H29" s="5"/>
      <c r="I29" s="5"/>
      <c r="J29" s="5"/>
      <c r="K29" s="5"/>
      <c r="L29" s="5"/>
    </row>
    <row r="30" spans="1:14" ht="15" x14ac:dyDescent="0.25">
      <c r="A30" s="5"/>
      <c r="B30" s="7"/>
      <c r="C30" s="19" t="s">
        <v>67</v>
      </c>
      <c r="D30" s="13"/>
      <c r="E30" s="14"/>
      <c r="F30" s="5"/>
      <c r="G30" s="12" t="s">
        <v>68</v>
      </c>
      <c r="H30" s="5"/>
      <c r="I30" s="5"/>
      <c r="J30" s="5"/>
      <c r="K30" s="5"/>
      <c r="L30" s="5"/>
    </row>
    <row r="31" spans="1:14" ht="15" x14ac:dyDescent="0.25">
      <c r="A31" s="5"/>
      <c r="B31" s="7"/>
      <c r="C31" s="19" t="s">
        <v>69</v>
      </c>
      <c r="D31" s="13"/>
      <c r="E31" s="14"/>
      <c r="F31" s="5"/>
      <c r="G31" s="19" t="s">
        <v>70</v>
      </c>
      <c r="H31" s="5"/>
      <c r="I31" s="14"/>
      <c r="J31" s="5"/>
      <c r="K31" s="5"/>
      <c r="L31" s="5"/>
    </row>
    <row r="32" spans="1:14" ht="15" x14ac:dyDescent="0.25">
      <c r="A32" s="5"/>
      <c r="B32" s="7"/>
      <c r="C32" s="19" t="s">
        <v>71</v>
      </c>
      <c r="D32" s="13"/>
      <c r="E32" s="14"/>
      <c r="F32" s="7"/>
      <c r="G32" s="19" t="s">
        <v>72</v>
      </c>
      <c r="H32" s="7"/>
      <c r="I32" s="14"/>
      <c r="J32" s="30"/>
      <c r="K32" s="5"/>
      <c r="L32" s="5"/>
    </row>
    <row r="33" spans="1:12" ht="15" x14ac:dyDescent="0.25">
      <c r="A33" s="5"/>
      <c r="B33" s="7"/>
      <c r="C33" s="5"/>
      <c r="D33" s="13"/>
      <c r="E33" s="28"/>
      <c r="F33" s="5"/>
      <c r="G33" s="19" t="s">
        <v>73</v>
      </c>
      <c r="H33" s="5"/>
      <c r="I33" s="14"/>
      <c r="J33" s="30"/>
      <c r="K33" s="5"/>
      <c r="L33" s="5"/>
    </row>
    <row r="34" spans="1:12" ht="15" x14ac:dyDescent="0.25">
      <c r="A34" s="5"/>
      <c r="B34" s="7"/>
      <c r="C34" s="12" t="s">
        <v>74</v>
      </c>
      <c r="D34" s="13"/>
      <c r="E34" s="28"/>
      <c r="F34" s="5"/>
      <c r="G34" s="5"/>
      <c r="H34" s="5"/>
      <c r="I34" s="5"/>
      <c r="J34" s="30"/>
      <c r="K34" s="5"/>
      <c r="L34" s="5"/>
    </row>
    <row r="35" spans="1:12" ht="15" x14ac:dyDescent="0.25">
      <c r="A35" s="5"/>
      <c r="B35" s="7"/>
      <c r="C35" s="19" t="s">
        <v>75</v>
      </c>
      <c r="D35" s="13"/>
      <c r="E35" s="14"/>
      <c r="F35" s="5"/>
      <c r="G35" s="12" t="s">
        <v>76</v>
      </c>
      <c r="H35" s="5"/>
      <c r="I35" s="194"/>
      <c r="J35" s="30"/>
      <c r="K35" s="5"/>
      <c r="L35" s="5"/>
    </row>
    <row r="36" spans="1:12" ht="15" x14ac:dyDescent="0.25">
      <c r="A36" s="5"/>
      <c r="B36" s="7"/>
      <c r="C36" s="19" t="s">
        <v>77</v>
      </c>
      <c r="D36" s="13"/>
      <c r="E36" s="14"/>
      <c r="F36" s="5"/>
      <c r="G36" s="31"/>
      <c r="H36" s="5"/>
      <c r="I36" s="194"/>
      <c r="J36" s="30"/>
      <c r="K36" s="5"/>
      <c r="L36" s="5"/>
    </row>
    <row r="37" spans="1:12" ht="15" x14ac:dyDescent="0.25">
      <c r="A37" s="5"/>
      <c r="B37" s="7"/>
      <c r="C37" s="19" t="s">
        <v>78</v>
      </c>
      <c r="D37" s="13"/>
      <c r="E37" s="14"/>
      <c r="F37" s="5"/>
      <c r="G37" s="31"/>
      <c r="H37" s="5"/>
      <c r="I37" s="194"/>
      <c r="J37" s="30"/>
      <c r="K37" s="5"/>
      <c r="L37" s="5"/>
    </row>
    <row r="38" spans="1:12" ht="15" customHeight="1" x14ac:dyDescent="0.2">
      <c r="A38" s="5"/>
      <c r="B38" s="7"/>
      <c r="C38" s="195" t="s">
        <v>243</v>
      </c>
      <c r="D38" s="195"/>
      <c r="E38" s="195"/>
      <c r="F38" s="5"/>
      <c r="G38" s="31"/>
      <c r="H38" s="5"/>
      <c r="I38" s="194"/>
      <c r="J38" s="30"/>
      <c r="K38" s="5"/>
      <c r="L38" s="5"/>
    </row>
    <row r="39" spans="1:12" ht="14.25" x14ac:dyDescent="0.2">
      <c r="A39" s="5"/>
      <c r="B39" s="7"/>
      <c r="C39" s="195"/>
      <c r="D39" s="195"/>
      <c r="E39" s="195"/>
      <c r="F39" s="5"/>
      <c r="G39" s="31"/>
      <c r="H39" s="5"/>
      <c r="I39" s="194"/>
      <c r="J39" s="30"/>
      <c r="K39" s="5"/>
      <c r="L39" s="5"/>
    </row>
    <row r="40" spans="1:12" ht="15" x14ac:dyDescent="0.25">
      <c r="A40" s="5"/>
      <c r="B40" s="7"/>
      <c r="C40" s="12" t="s">
        <v>79</v>
      </c>
      <c r="D40" s="13"/>
      <c r="E40" s="14"/>
      <c r="F40" s="5"/>
      <c r="G40" s="31"/>
      <c r="H40" s="5"/>
      <c r="I40" s="5"/>
      <c r="J40" s="5"/>
      <c r="K40" s="5"/>
      <c r="L40" s="5"/>
    </row>
    <row r="41" spans="1:12" ht="14.25" x14ac:dyDescent="0.2">
      <c r="A41" s="5"/>
      <c r="B41" s="7"/>
      <c r="C41" s="5"/>
      <c r="D41" s="5"/>
      <c r="E41" s="5"/>
      <c r="F41" s="5"/>
      <c r="G41" s="31"/>
      <c r="H41" s="5"/>
      <c r="I41" s="5"/>
      <c r="J41" s="5"/>
      <c r="K41" s="5"/>
      <c r="L41" s="5"/>
    </row>
    <row r="42" spans="1:12" ht="12.75" customHeight="1" x14ac:dyDescent="0.2">
      <c r="A42" s="1"/>
      <c r="B42" s="1"/>
      <c r="C42" s="1"/>
      <c r="D42" s="1"/>
      <c r="E42" s="1"/>
      <c r="F42" s="1"/>
      <c r="G42" s="1"/>
      <c r="H42" s="1"/>
      <c r="I42" s="1"/>
      <c r="J42" s="1"/>
      <c r="K42" s="1"/>
      <c r="L42" s="1"/>
    </row>
    <row r="43" spans="1:12" ht="15.75" x14ac:dyDescent="0.25">
      <c r="A43" s="1"/>
      <c r="B43" s="190" t="s">
        <v>80</v>
      </c>
      <c r="C43" s="190"/>
      <c r="D43" s="190"/>
      <c r="E43" s="32" t="str">
        <f>IF(O1="","",O1)</f>
        <v/>
      </c>
      <c r="F43" s="32"/>
      <c r="G43" s="32" t="str">
        <f>IF(P1="","",P1)</f>
        <v/>
      </c>
      <c r="H43" s="32"/>
      <c r="I43" s="32" t="str">
        <f>IF(Q1="","",Q1)</f>
        <v/>
      </c>
      <c r="J43" s="33" t="str">
        <f>IFERROR(HLOOKUP(H$43,$S$5:$AL$7,4,FALSE),"")</f>
        <v/>
      </c>
      <c r="K43" s="33"/>
      <c r="L43" s="1"/>
    </row>
    <row r="44" spans="1:12" ht="15" x14ac:dyDescent="0.2">
      <c r="A44" s="1"/>
      <c r="B44" s="191" t="s">
        <v>81</v>
      </c>
      <c r="C44" s="191"/>
      <c r="D44" s="191"/>
      <c r="E44" s="33" t="str">
        <f>IFERROR(HLOOKUP(E$43,$S$5:$AL$7,2,FALSE),"")</f>
        <v/>
      </c>
      <c r="F44" s="33"/>
      <c r="G44" s="33" t="str">
        <f>IFERROR(HLOOKUP(G$43,$S$5:$AL$7,2,FALSE),"")</f>
        <v/>
      </c>
      <c r="H44" s="33"/>
      <c r="I44" s="33" t="str">
        <f>IFERROR(HLOOKUP(I$43,$S$5:$AL$7,2,FALSE),"")</f>
        <v/>
      </c>
      <c r="J44" s="33" t="str">
        <f>IFERROR(HLOOKUP(H$43,$S$5:$AL$7,4,FALSE),"")</f>
        <v/>
      </c>
      <c r="K44" s="33"/>
      <c r="L44" s="1"/>
    </row>
    <row r="45" spans="1:12" s="135" customFormat="1" ht="18.75" customHeight="1" x14ac:dyDescent="0.2">
      <c r="A45" s="34"/>
      <c r="B45" s="191" t="s">
        <v>82</v>
      </c>
      <c r="C45" s="191"/>
      <c r="D45" s="191"/>
      <c r="E45" s="35" t="str">
        <f>IFERROR(HLOOKUP(E$43,$S$5:$AL$7,3,FALSE),"")</f>
        <v/>
      </c>
      <c r="F45" s="35"/>
      <c r="G45" s="35" t="str">
        <f>IFERROR(HLOOKUP(G$43,$S$5:$AL$7,3,FALSE),"")</f>
        <v/>
      </c>
      <c r="H45" s="35"/>
      <c r="I45" s="35" t="str">
        <f>IFERROR(HLOOKUP(I$43,$S$5:$AL$7,3,FALSE),"")</f>
        <v/>
      </c>
      <c r="J45" s="36" t="str">
        <f>IFERROR(HLOOKUP(H$43,$S$5:$AL$7,4,FALSE),"")</f>
        <v/>
      </c>
      <c r="K45" s="36"/>
      <c r="L45" s="34"/>
    </row>
    <row r="46" spans="1:12" ht="4.5" customHeight="1" x14ac:dyDescent="0.2">
      <c r="A46" s="1"/>
      <c r="B46" s="1"/>
      <c r="C46" s="1"/>
      <c r="D46" s="1"/>
      <c r="E46" s="33" t="str">
        <f>IFERROR(HLOOKUP(E$43,$S$5:$AL$8,4,FALSE),"")</f>
        <v/>
      </c>
      <c r="F46" s="33"/>
      <c r="G46" s="33" t="str">
        <f>IFERROR(HLOOKUP(G$43,$S$5:$AL$8,4,FALSE),"")</f>
        <v/>
      </c>
      <c r="H46" s="33"/>
      <c r="I46" s="33" t="str">
        <f>IFERROR(HLOOKUP(I$43,$S$5:$AL$8,4,FALSE),"")</f>
        <v/>
      </c>
      <c r="J46" s="33" t="str">
        <f>IFERROR(HLOOKUP(H$43,$S$5:$AL$7,4,FALSE),"")</f>
        <v/>
      </c>
      <c r="K46" s="33"/>
      <c r="L46" s="1"/>
    </row>
    <row r="47" spans="1:12" ht="15" x14ac:dyDescent="0.2">
      <c r="A47" s="1"/>
      <c r="B47" s="1"/>
      <c r="C47" s="1"/>
      <c r="D47" s="1"/>
      <c r="E47" s="37"/>
      <c r="F47" s="37"/>
      <c r="G47" s="37"/>
      <c r="H47" s="37"/>
      <c r="I47" s="37"/>
      <c r="J47" s="37"/>
      <c r="K47" s="38"/>
      <c r="L47" s="1"/>
    </row>
    <row r="48" spans="1:12" x14ac:dyDescent="0.2">
      <c r="A48" s="1"/>
      <c r="B48" s="1"/>
      <c r="C48" s="1"/>
      <c r="D48" s="1"/>
      <c r="E48" s="1"/>
      <c r="F48" s="1"/>
      <c r="G48" s="1"/>
      <c r="H48" s="1"/>
      <c r="I48" s="1"/>
      <c r="J48" s="1"/>
      <c r="K48" s="39"/>
      <c r="L48" s="1"/>
    </row>
    <row r="49" spans="1:12" s="136" customFormat="1" hidden="1" x14ac:dyDescent="0.2">
      <c r="A49" s="41"/>
      <c r="B49" s="41"/>
      <c r="C49" s="40" t="s">
        <v>83</v>
      </c>
      <c r="D49" s="41"/>
      <c r="E49" s="42" t="s">
        <v>84</v>
      </c>
      <c r="F49" s="41"/>
      <c r="G49" s="41"/>
      <c r="H49" s="41"/>
      <c r="I49" s="41"/>
      <c r="J49" s="41"/>
      <c r="K49" s="41"/>
      <c r="L49" s="41"/>
    </row>
    <row r="51" spans="1:12" hidden="1" x14ac:dyDescent="0.2">
      <c r="C51" s="116" t="s">
        <v>85</v>
      </c>
      <c r="D51" s="116">
        <v>1</v>
      </c>
    </row>
    <row r="52" spans="1:12" hidden="1" x14ac:dyDescent="0.2">
      <c r="C52" s="116" t="s">
        <v>4</v>
      </c>
      <c r="D52" s="116">
        <v>2</v>
      </c>
    </row>
  </sheetData>
  <sheetProtection algorithmName="SHA-512" hashValue="p3FmEwENbhp45J2/Ou4qKgqA047jHledfeIvvIc++bViv+CgvCaPAlVl9/BDX5Sf20PUvDX2c8GqU47UT1wrpA==" saltValue="iWb5ptlLPVYe38LyzQ/Sgw==" spinCount="100000" sheet="1" objects="1" scenarios="1" selectLockedCells="1"/>
  <protectedRanges>
    <protectedRange sqref="I24" name="Bereich2"/>
    <protectedRange sqref="I35" name="Bereich3"/>
  </protectedRanges>
  <dataConsolidate/>
  <mergeCells count="11">
    <mergeCell ref="P1:P3"/>
    <mergeCell ref="Q1:Q3"/>
    <mergeCell ref="A5:B5"/>
    <mergeCell ref="I35:I39"/>
    <mergeCell ref="C38:E39"/>
    <mergeCell ref="C2:D2"/>
    <mergeCell ref="B43:D43"/>
    <mergeCell ref="B44:D44"/>
    <mergeCell ref="B45:D45"/>
    <mergeCell ref="N1:N3"/>
    <mergeCell ref="O1:O3"/>
  </mergeCells>
  <dataValidations count="10">
    <dataValidation type="list" allowBlank="1" showInputMessage="1" showErrorMessage="1" sqref="I24" xr:uid="{6FFDC574-228F-413E-94C3-F1F530F962CE}">
      <formula1>"Per Mail,Per Post, Per Mail &amp; Post"</formula1>
    </dataValidation>
    <dataValidation type="list" allowBlank="1" showInputMessage="1" showErrorMessage="1" sqref="I26 I28 I31:I33 G8 I8 K8" xr:uid="{8914B2A1-BD8C-4FAD-85F8-40D7498463E3}">
      <formula1>"Ja,Nein"</formula1>
    </dataValidation>
    <dataValidation type="list" allowBlank="1" showInputMessage="1" showErrorMessage="1" sqref="N1" xr:uid="{A7391A20-E161-4372-A1E8-1A140ED4612B}">
      <formula1>$C$51:$C$53</formula1>
    </dataValidation>
    <dataValidation type="textLength" allowBlank="1" showInputMessage="1" showErrorMessage="1" promptTitle="BIC" prompt="Bitte eingeben" sqref="E30" xr:uid="{A6F5A450-386F-4199-9C8C-CE6C6377A35B}">
      <formula1>5</formula1>
      <formula2>100</formula2>
    </dataValidation>
    <dataValidation type="textLength" operator="equal" allowBlank="1" showInputMessage="1" showErrorMessage="1" errorTitle="PLZ" error="Nicht korrekte Eingabe. Die PLZ besteht aus 5 Ziffern." sqref="E12 K12 I12" xr:uid="{2D24376C-BD79-4AA6-9C58-0A86B855BFFF}">
      <formula1>5</formula1>
    </dataValidation>
    <dataValidation type="textLength" errorStyle="warning" operator="equal" allowBlank="1" showInputMessage="1" showErrorMessage="1" errorTitle="IBAN" error="Die von Ihnen eingegebene IBAN ist zu lang oder zu kurz!" promptTitle="IBAN" prompt="Die IBAN besteht aus 22 Zeichen." sqref="E29" xr:uid="{CD9C526E-D2D6-4A7B-9A83-9EB93B7FF5C0}">
      <formula1>22</formula1>
    </dataValidation>
    <dataValidation type="list" allowBlank="1" showInputMessage="1" showErrorMessage="1" sqref="E14 G14 I14 K14" xr:uid="{E35E8E25-9819-42AF-B5F9-29F5296B4F4B}">
      <formula1>"Baden-Württemberg,Bayern,Berlin,Brandenburg,Bremen,Hamburg,Hessen,Mecklenburg-Vorpommern,Niedersachsen,Nordrhein-Westfalen,Rheinland-Pfalz,Saarland,Sachsen,Sachsen-Anhalt,Schleswig-Holstein,Thüringen"</formula1>
    </dataValidation>
    <dataValidation type="list" allowBlank="1" showInputMessage="1" showErrorMessage="1" sqref="E17 K17:L17 G17 I17" xr:uid="{92A21FD0-5E69-4E6E-9BC8-802C98C7E0AE}">
      <formula1>"Frau, Herr"</formula1>
    </dataValidation>
    <dataValidation type="list" allowBlank="1" showInputMessage="1" showErrorMessage="1" sqref="E24 E26" xr:uid="{8C017536-67C1-4BA1-A862-D77AAAF59140}">
      <formula1>$N$17:$N$21</formula1>
    </dataValidation>
    <dataValidation type="list" allowBlank="1" showInputMessage="1" showErrorMessage="1" sqref="O1:Q1" xr:uid="{2BA122AF-7009-4601-A8FF-FE9D327AAB7E}">
      <formula1>$S$5:$AK$5</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0B0D5-99A1-4E1C-B072-AA74ADBB3E30}">
  <sheetPr codeName="Tabelle2"/>
  <dimension ref="A1:N66"/>
  <sheetViews>
    <sheetView zoomScale="85" zoomScaleNormal="85" workbookViewId="0">
      <selection activeCell="F4" sqref="F4"/>
    </sheetView>
  </sheetViews>
  <sheetFormatPr baseColWidth="10" defaultColWidth="0" defaultRowHeight="0" customHeight="1" zeroHeight="1" x14ac:dyDescent="0.2"/>
  <cols>
    <col min="1" max="2" width="2.85546875" style="60" customWidth="1"/>
    <col min="3" max="3" width="43.140625" style="60" customWidth="1"/>
    <col min="4" max="4" width="1.28515625" style="61" customWidth="1"/>
    <col min="5" max="5" width="1.42578125" style="60" customWidth="1"/>
    <col min="6" max="6" width="59.140625" style="60" customWidth="1"/>
    <col min="7" max="7" width="1.42578125" style="60" customWidth="1"/>
    <col min="8" max="8" width="42.5703125" style="60" customWidth="1"/>
    <col min="9" max="9" width="2.85546875" style="60" customWidth="1"/>
    <col min="10" max="16384" width="11.42578125" style="109" hidden="1"/>
  </cols>
  <sheetData>
    <row r="1" spans="1:9" ht="59.25" customHeight="1" x14ac:dyDescent="0.2">
      <c r="A1" s="1"/>
      <c r="B1" s="43"/>
      <c r="C1" s="44"/>
      <c r="D1" s="45"/>
      <c r="E1" s="44"/>
      <c r="F1" s="44"/>
      <c r="G1" s="1"/>
      <c r="H1" s="1"/>
      <c r="I1" s="1"/>
    </row>
    <row r="2" spans="1:9" ht="15" customHeight="1" x14ac:dyDescent="0.2">
      <c r="A2" s="5"/>
      <c r="B2" s="5"/>
      <c r="C2" s="5"/>
      <c r="D2" s="46"/>
      <c r="E2" s="5"/>
      <c r="F2" s="5"/>
      <c r="G2" s="5"/>
      <c r="H2" s="5"/>
      <c r="I2" s="5"/>
    </row>
    <row r="3" spans="1:9" ht="15" x14ac:dyDescent="0.2">
      <c r="A3" s="5"/>
      <c r="B3" s="5"/>
      <c r="C3" s="47" t="s">
        <v>86</v>
      </c>
      <c r="D3" s="46"/>
      <c r="E3" s="5"/>
      <c r="F3" s="5"/>
      <c r="G3" s="5"/>
      <c r="H3" s="48" t="s">
        <v>87</v>
      </c>
      <c r="I3" s="5"/>
    </row>
    <row r="4" spans="1:9" ht="15" x14ac:dyDescent="0.25">
      <c r="A4" s="5"/>
      <c r="B4" s="7"/>
      <c r="C4" s="19" t="s">
        <v>88</v>
      </c>
      <c r="D4" s="23"/>
      <c r="E4" s="5"/>
      <c r="F4" s="14"/>
      <c r="G4" s="5"/>
      <c r="H4" s="49" t="s">
        <v>89</v>
      </c>
      <c r="I4" s="5"/>
    </row>
    <row r="5" spans="1:9" ht="14.25" x14ac:dyDescent="0.2">
      <c r="A5" s="5"/>
      <c r="B5" s="7"/>
      <c r="C5" s="19" t="s">
        <v>90</v>
      </c>
      <c r="D5" s="50"/>
      <c r="E5" s="5"/>
      <c r="F5" s="14"/>
      <c r="G5" s="5"/>
      <c r="H5" s="49" t="s">
        <v>91</v>
      </c>
      <c r="I5" s="5"/>
    </row>
    <row r="6" spans="1:9" ht="15" x14ac:dyDescent="0.25">
      <c r="A6" s="5"/>
      <c r="B6" s="7"/>
      <c r="C6" s="23"/>
      <c r="D6" s="50"/>
      <c r="E6" s="5"/>
      <c r="F6" s="20"/>
      <c r="G6" s="5"/>
      <c r="H6" s="51"/>
      <c r="I6" s="5"/>
    </row>
    <row r="7" spans="1:9" ht="15" x14ac:dyDescent="0.25">
      <c r="A7" s="5"/>
      <c r="B7" s="7"/>
      <c r="C7" s="47" t="s">
        <v>50</v>
      </c>
      <c r="D7" s="52"/>
      <c r="E7" s="5"/>
      <c r="F7" s="7"/>
      <c r="G7" s="5"/>
      <c r="H7" s="51"/>
      <c r="I7" s="5"/>
    </row>
    <row r="8" spans="1:9" ht="15" x14ac:dyDescent="0.25">
      <c r="A8" s="5"/>
      <c r="B8" s="7"/>
      <c r="C8" s="19" t="s">
        <v>51</v>
      </c>
      <c r="D8" s="23"/>
      <c r="E8" s="5"/>
      <c r="F8" s="14"/>
      <c r="G8" s="5"/>
      <c r="H8" s="49" t="s">
        <v>92</v>
      </c>
      <c r="I8" s="5"/>
    </row>
    <row r="9" spans="1:9" ht="15" x14ac:dyDescent="0.25">
      <c r="A9" s="5"/>
      <c r="B9" s="7"/>
      <c r="C9" s="19" t="s">
        <v>52</v>
      </c>
      <c r="D9" s="23"/>
      <c r="E9" s="5"/>
      <c r="F9" s="14"/>
      <c r="G9" s="5"/>
      <c r="H9" s="49" t="s">
        <v>93</v>
      </c>
      <c r="I9" s="5"/>
    </row>
    <row r="10" spans="1:9" ht="15" x14ac:dyDescent="0.25">
      <c r="A10" s="5"/>
      <c r="B10" s="7"/>
      <c r="C10" s="19" t="s">
        <v>94</v>
      </c>
      <c r="D10" s="23"/>
      <c r="E10" s="5"/>
      <c r="F10" s="14"/>
      <c r="G10" s="5"/>
      <c r="H10" s="49" t="s">
        <v>95</v>
      </c>
      <c r="I10" s="5"/>
    </row>
    <row r="11" spans="1:9" ht="15" x14ac:dyDescent="0.25">
      <c r="A11" s="5"/>
      <c r="B11" s="7"/>
      <c r="C11" s="19" t="s">
        <v>53</v>
      </c>
      <c r="D11" s="23"/>
      <c r="E11" s="5"/>
      <c r="F11" s="14"/>
      <c r="G11" s="5"/>
      <c r="H11" s="49">
        <v>20354</v>
      </c>
      <c r="I11" s="5"/>
    </row>
    <row r="12" spans="1:9" ht="15" x14ac:dyDescent="0.25">
      <c r="A12" s="5"/>
      <c r="B12" s="7"/>
      <c r="C12" s="19" t="s">
        <v>54</v>
      </c>
      <c r="D12" s="23"/>
      <c r="E12" s="5"/>
      <c r="F12" s="14"/>
      <c r="G12" s="5"/>
      <c r="H12" s="49" t="s">
        <v>96</v>
      </c>
      <c r="I12" s="5"/>
    </row>
    <row r="13" spans="1:9" ht="15" x14ac:dyDescent="0.25">
      <c r="A13" s="5"/>
      <c r="B13" s="7"/>
      <c r="C13" s="19" t="s">
        <v>55</v>
      </c>
      <c r="D13" s="23"/>
      <c r="E13" s="5"/>
      <c r="F13" s="14"/>
      <c r="G13" s="5"/>
      <c r="H13" s="49" t="s">
        <v>96</v>
      </c>
      <c r="I13" s="5"/>
    </row>
    <row r="14" spans="1:9" ht="15" x14ac:dyDescent="0.25">
      <c r="A14" s="5"/>
      <c r="B14" s="7"/>
      <c r="C14" s="9"/>
      <c r="D14" s="23"/>
      <c r="E14" s="5"/>
      <c r="F14" s="53"/>
      <c r="G14" s="5"/>
      <c r="H14" s="51"/>
      <c r="I14" s="5"/>
    </row>
    <row r="15" spans="1:9" ht="15" x14ac:dyDescent="0.25">
      <c r="A15" s="5"/>
      <c r="B15" s="7"/>
      <c r="C15" s="47" t="s">
        <v>97</v>
      </c>
      <c r="D15" s="23"/>
      <c r="E15" s="5"/>
      <c r="F15" s="53"/>
      <c r="G15" s="5"/>
      <c r="H15" s="51"/>
      <c r="I15" s="5"/>
    </row>
    <row r="16" spans="1:9" ht="15" x14ac:dyDescent="0.25">
      <c r="A16" s="5"/>
      <c r="B16" s="7"/>
      <c r="C16" s="19" t="s">
        <v>98</v>
      </c>
      <c r="D16" s="23"/>
      <c r="E16" s="5"/>
      <c r="F16" s="54" t="str">
        <f>IF(COUNTA(W_Anlagenstammdaten!D4:BA4)=0,"Keine Daten in den Anlagendaten vorhanden",COUNTA(W_Anlagenstammdaten!D4:BA4))</f>
        <v>Keine Daten in den Anlagendaten vorhanden</v>
      </c>
      <c r="G16" s="5"/>
      <c r="H16" s="51"/>
      <c r="I16" s="5"/>
    </row>
    <row r="17" spans="1:14" ht="15" x14ac:dyDescent="0.25">
      <c r="A17" s="5"/>
      <c r="B17" s="7"/>
      <c r="C17" s="19" t="s">
        <v>99</v>
      </c>
      <c r="D17" s="23"/>
      <c r="E17" s="5"/>
      <c r="F17" s="54" t="str">
        <f>IF(W_Anlagenstammdaten!E39=0,"Keine Daten in den Anlagendaten vorhanden",W_Anlagenstammdaten!E39)</f>
        <v>Keine Daten in den Anlagendaten vorhanden</v>
      </c>
      <c r="G17" s="5"/>
      <c r="H17" s="51"/>
      <c r="I17" s="5"/>
    </row>
    <row r="18" spans="1:14" ht="15" x14ac:dyDescent="0.25">
      <c r="A18" s="5"/>
      <c r="B18" s="7"/>
      <c r="C18" s="19" t="s">
        <v>100</v>
      </c>
      <c r="D18" s="23"/>
      <c r="E18" s="5"/>
      <c r="F18" s="54" t="str">
        <f>IF(F16="Keine Daten vorhanden","Keine Daten vorhanden",IF(SUM(W_Anlagenstammdaten!D17:BA17)=0,"Keine Daten in den Anlagendaten vorhanden",SUM(W_Anlagenstammdaten!D17:BA17)))</f>
        <v>Keine Daten in den Anlagendaten vorhanden</v>
      </c>
      <c r="G18" s="5"/>
      <c r="H18" s="51"/>
      <c r="I18" s="5"/>
    </row>
    <row r="19" spans="1:14" ht="15" hidden="1" x14ac:dyDescent="0.25">
      <c r="A19" s="5"/>
      <c r="B19" s="7"/>
      <c r="C19" s="9"/>
      <c r="D19" s="23"/>
      <c r="E19" s="5"/>
      <c r="F19" s="53"/>
      <c r="G19" s="5"/>
      <c r="H19" s="51"/>
      <c r="I19" s="5"/>
    </row>
    <row r="20" spans="1:14" ht="15" x14ac:dyDescent="0.25">
      <c r="A20" s="5"/>
      <c r="B20" s="7"/>
      <c r="C20" s="5"/>
      <c r="D20" s="23"/>
      <c r="E20" s="5"/>
      <c r="F20" s="53"/>
      <c r="G20" s="5"/>
      <c r="H20" s="51"/>
      <c r="I20" s="5"/>
    </row>
    <row r="21" spans="1:14" ht="15" x14ac:dyDescent="0.25">
      <c r="A21" s="5"/>
      <c r="B21" s="7"/>
      <c r="C21" s="47" t="s">
        <v>101</v>
      </c>
      <c r="D21" s="23"/>
      <c r="E21" s="5"/>
      <c r="F21" s="53"/>
      <c r="G21" s="5"/>
      <c r="H21" s="51"/>
      <c r="I21" s="5"/>
    </row>
    <row r="22" spans="1:14" ht="15" x14ac:dyDescent="0.25">
      <c r="A22" s="5"/>
      <c r="B22" s="7"/>
      <c r="C22" s="19" t="s">
        <v>102</v>
      </c>
      <c r="D22" s="23"/>
      <c r="E22" s="5"/>
      <c r="F22" s="14"/>
      <c r="G22" s="5"/>
      <c r="H22" s="49" t="s">
        <v>103</v>
      </c>
      <c r="I22" s="5"/>
    </row>
    <row r="23" spans="1:14" ht="15" customHeight="1" x14ac:dyDescent="0.25">
      <c r="A23" s="5"/>
      <c r="B23" s="5"/>
      <c r="C23" s="19" t="s">
        <v>104</v>
      </c>
      <c r="D23" s="23"/>
      <c r="E23" s="5"/>
      <c r="F23" s="14"/>
      <c r="G23" s="5"/>
      <c r="H23" s="49" t="s">
        <v>103</v>
      </c>
      <c r="I23" s="5"/>
    </row>
    <row r="24" spans="1:14" ht="15" customHeight="1" x14ac:dyDescent="0.25">
      <c r="A24" s="5"/>
      <c r="B24" s="5"/>
      <c r="C24" s="19" t="s">
        <v>105</v>
      </c>
      <c r="D24" s="23"/>
      <c r="E24" s="5"/>
      <c r="F24" s="14"/>
      <c r="G24" s="5"/>
      <c r="H24" s="49" t="s">
        <v>103</v>
      </c>
      <c r="I24" s="5"/>
    </row>
    <row r="25" spans="1:14" ht="15" customHeight="1" x14ac:dyDescent="0.25">
      <c r="A25" s="5"/>
      <c r="B25" s="5"/>
      <c r="C25" s="19" t="s">
        <v>106</v>
      </c>
      <c r="D25" s="23"/>
      <c r="E25" s="5"/>
      <c r="F25" s="14"/>
      <c r="G25" s="5"/>
      <c r="H25" s="49" t="s">
        <v>107</v>
      </c>
      <c r="I25" s="5"/>
    </row>
    <row r="26" spans="1:14" ht="15" customHeight="1" x14ac:dyDescent="0.25">
      <c r="A26" s="5"/>
      <c r="B26" s="5"/>
      <c r="C26" s="19" t="s">
        <v>108</v>
      </c>
      <c r="D26" s="23"/>
      <c r="E26" s="5"/>
      <c r="F26" s="14"/>
      <c r="G26" s="5"/>
      <c r="H26" s="49" t="s">
        <v>109</v>
      </c>
      <c r="I26" s="5"/>
    </row>
    <row r="27" spans="1:14" ht="15" customHeight="1" x14ac:dyDescent="0.25">
      <c r="A27" s="5"/>
      <c r="B27" s="5"/>
      <c r="C27" s="19" t="s">
        <v>110</v>
      </c>
      <c r="D27" s="23"/>
      <c r="E27" s="5"/>
      <c r="F27" s="14"/>
      <c r="G27" s="5"/>
      <c r="H27" s="49" t="s">
        <v>111</v>
      </c>
      <c r="I27" s="5"/>
      <c r="M27" s="109" t="s">
        <v>112</v>
      </c>
      <c r="N27" s="110" t="s">
        <v>113</v>
      </c>
    </row>
    <row r="28" spans="1:14" ht="15" customHeight="1" x14ac:dyDescent="0.25">
      <c r="A28" s="5"/>
      <c r="B28" s="5"/>
      <c r="C28" s="19" t="s">
        <v>114</v>
      </c>
      <c r="D28" s="23"/>
      <c r="E28" s="5"/>
      <c r="F28" s="14"/>
      <c r="G28" s="5"/>
      <c r="H28" s="55" t="s">
        <v>115</v>
      </c>
      <c r="I28" s="5"/>
      <c r="N28" s="110"/>
    </row>
    <row r="29" spans="1:14" ht="15" customHeight="1" x14ac:dyDescent="0.25">
      <c r="A29" s="5"/>
      <c r="B29" s="5"/>
      <c r="C29" s="9"/>
      <c r="D29" s="23"/>
      <c r="E29" s="5"/>
      <c r="F29" s="7"/>
      <c r="G29" s="5"/>
      <c r="H29" s="51"/>
      <c r="I29" s="5"/>
      <c r="M29" s="109" t="s">
        <v>116</v>
      </c>
      <c r="N29" s="109" t="s">
        <v>117</v>
      </c>
    </row>
    <row r="30" spans="1:14" ht="15" customHeight="1" x14ac:dyDescent="0.25">
      <c r="A30" s="5"/>
      <c r="B30" s="5"/>
      <c r="C30" s="47" t="s">
        <v>118</v>
      </c>
      <c r="D30" s="23"/>
      <c r="E30" s="5"/>
      <c r="F30" s="5"/>
      <c r="G30" s="5"/>
      <c r="H30" s="51"/>
      <c r="I30" s="5"/>
      <c r="M30" s="109" t="s">
        <v>119</v>
      </c>
      <c r="N30" s="110" t="s">
        <v>120</v>
      </c>
    </row>
    <row r="31" spans="1:14" ht="12.75" customHeight="1" x14ac:dyDescent="0.25">
      <c r="A31" s="5"/>
      <c r="B31" s="5"/>
      <c r="C31" s="19" t="s">
        <v>5</v>
      </c>
      <c r="D31" s="23"/>
      <c r="E31" s="5"/>
      <c r="F31" s="14"/>
      <c r="G31" s="5"/>
      <c r="H31" s="49" t="str">
        <f>IF(Plant_Settlementpoint.TransmissionSystemOperator_Modify&lt;&gt;"",Plant_Settlementpoint.TransmissionSystemOperator_Modify,"TenneT TSO GmbH")</f>
        <v>TenneT TSO GmbH</v>
      </c>
      <c r="I31" s="5"/>
      <c r="M31" s="109" t="s">
        <v>121</v>
      </c>
      <c r="N31" s="110" t="s">
        <v>122</v>
      </c>
    </row>
    <row r="32" spans="1:14" ht="12.75" customHeight="1" x14ac:dyDescent="0.2">
      <c r="A32" s="5"/>
      <c r="B32" s="5"/>
      <c r="C32" s="19" t="s">
        <v>123</v>
      </c>
      <c r="D32" s="46"/>
      <c r="E32" s="5"/>
      <c r="F32" s="14"/>
      <c r="G32" s="5"/>
      <c r="H32" s="49" t="str">
        <f>IF(ISBLANK(Plant_Settlementpoint.TransmissionSystemOperator_Modify),$N$30,VLOOKUP(Plant_Settlementpoint.TransmissionSystemOperator_Modify,$M$27:$N$31,2))</f>
        <v>4033872000010</v>
      </c>
      <c r="I32" s="5"/>
    </row>
    <row r="33" spans="1:9" ht="12.75" customHeight="1" x14ac:dyDescent="0.2">
      <c r="A33" s="5"/>
      <c r="B33" s="5"/>
      <c r="C33" s="5"/>
      <c r="D33" s="46"/>
      <c r="E33" s="5"/>
      <c r="F33" s="7"/>
      <c r="G33" s="5"/>
      <c r="H33" s="5"/>
      <c r="I33" s="5"/>
    </row>
    <row r="34" spans="1:9" ht="15" x14ac:dyDescent="0.25">
      <c r="A34" s="5"/>
      <c r="B34" s="5"/>
      <c r="C34" s="47" t="s">
        <v>124</v>
      </c>
      <c r="D34" s="23"/>
      <c r="E34" s="5"/>
      <c r="F34" s="7"/>
      <c r="G34" s="5"/>
      <c r="H34" s="51"/>
      <c r="I34" s="5"/>
    </row>
    <row r="35" spans="1:9" ht="15" x14ac:dyDescent="0.25">
      <c r="A35" s="5"/>
      <c r="B35" s="5"/>
      <c r="C35" s="19" t="s">
        <v>5</v>
      </c>
      <c r="D35" s="23"/>
      <c r="E35" s="5"/>
      <c r="F35" s="14"/>
      <c r="G35" s="5"/>
      <c r="H35" s="49" t="str">
        <f>IF(Plant_SettlementPoint.VNBManager.Name&lt;&gt;"",Plant_SettlementPoint.VNBManager.Name,"Stromnetz Hamburg GmbH")</f>
        <v>Stromnetz Hamburg GmbH</v>
      </c>
      <c r="I35" s="5"/>
    </row>
    <row r="36" spans="1:9" ht="15" x14ac:dyDescent="0.25">
      <c r="A36" s="5"/>
      <c r="B36" s="5"/>
      <c r="C36" s="19" t="s">
        <v>162</v>
      </c>
      <c r="D36" s="23"/>
      <c r="E36" s="5"/>
      <c r="F36" s="14"/>
      <c r="G36" s="5"/>
      <c r="H36" s="49" t="s">
        <v>161</v>
      </c>
      <c r="I36" s="5"/>
    </row>
    <row r="37" spans="1:9" ht="15" x14ac:dyDescent="0.25">
      <c r="A37" s="5"/>
      <c r="B37" s="5"/>
      <c r="C37" s="19" t="s">
        <v>126</v>
      </c>
      <c r="D37" s="23"/>
      <c r="E37" s="5"/>
      <c r="F37" s="14"/>
      <c r="G37" s="5"/>
      <c r="H37" s="49">
        <v>365400963</v>
      </c>
      <c r="I37" s="5"/>
    </row>
    <row r="38" spans="1:9" ht="15" x14ac:dyDescent="0.25">
      <c r="A38" s="5"/>
      <c r="B38" s="5"/>
      <c r="C38" s="56" t="s">
        <v>127</v>
      </c>
      <c r="D38" s="23"/>
      <c r="E38" s="5"/>
      <c r="F38" s="57"/>
      <c r="G38" s="5"/>
      <c r="H38" s="51"/>
      <c r="I38" s="5"/>
    </row>
    <row r="39" spans="1:9" ht="15" x14ac:dyDescent="0.25">
      <c r="A39" s="5"/>
      <c r="B39" s="5"/>
      <c r="C39" s="56"/>
      <c r="D39" s="23"/>
      <c r="E39" s="5"/>
      <c r="F39" s="57"/>
      <c r="G39" s="5"/>
      <c r="H39" s="51"/>
      <c r="I39" s="5"/>
    </row>
    <row r="40" spans="1:9" ht="15.75" customHeight="1" x14ac:dyDescent="0.25">
      <c r="A40" s="5"/>
      <c r="B40" s="5"/>
      <c r="C40" s="47" t="s">
        <v>128</v>
      </c>
      <c r="D40" s="23"/>
      <c r="E40" s="5"/>
      <c r="F40" s="57"/>
      <c r="G40" s="5"/>
      <c r="H40" s="51"/>
      <c r="I40" s="5"/>
    </row>
    <row r="41" spans="1:9" ht="15" x14ac:dyDescent="0.25">
      <c r="A41" s="5"/>
      <c r="B41" s="5"/>
      <c r="C41" s="19" t="s">
        <v>129</v>
      </c>
      <c r="D41" s="23"/>
      <c r="E41" s="5"/>
      <c r="F41" s="14"/>
      <c r="G41" s="5"/>
      <c r="H41" s="49" t="s">
        <v>130</v>
      </c>
      <c r="I41" s="5"/>
    </row>
    <row r="42" spans="1:9" ht="15" x14ac:dyDescent="0.25">
      <c r="A42" s="5"/>
      <c r="B42" s="5"/>
      <c r="C42" s="19" t="s">
        <v>5</v>
      </c>
      <c r="D42" s="23"/>
      <c r="E42" s="5"/>
      <c r="F42" s="14"/>
      <c r="G42" s="5"/>
      <c r="H42" s="49" t="s">
        <v>131</v>
      </c>
      <c r="I42" s="5"/>
    </row>
    <row r="43" spans="1:9" ht="15" x14ac:dyDescent="0.25">
      <c r="A43" s="5"/>
      <c r="B43" s="5"/>
      <c r="C43" s="19" t="s">
        <v>123</v>
      </c>
      <c r="D43" s="23"/>
      <c r="E43" s="5"/>
      <c r="F43" s="14"/>
      <c r="G43" s="5"/>
      <c r="H43" s="58" t="s">
        <v>125</v>
      </c>
      <c r="I43" s="5"/>
    </row>
    <row r="44" spans="1:9" ht="15" x14ac:dyDescent="0.25">
      <c r="A44" s="5"/>
      <c r="B44" s="5"/>
      <c r="C44" s="23"/>
      <c r="D44" s="23"/>
      <c r="E44" s="51"/>
      <c r="F44" s="57"/>
      <c r="G44" s="5"/>
      <c r="H44" s="5"/>
      <c r="I44" s="5"/>
    </row>
    <row r="45" spans="1:9" ht="12.75" x14ac:dyDescent="0.2">
      <c r="A45" s="1"/>
      <c r="B45" s="1"/>
      <c r="C45" s="1"/>
      <c r="D45" s="39"/>
      <c r="E45" s="1"/>
      <c r="F45" s="1"/>
      <c r="G45" s="1"/>
      <c r="H45" s="1"/>
      <c r="I45" s="1"/>
    </row>
    <row r="46" spans="1:9" ht="15.75" x14ac:dyDescent="0.25">
      <c r="A46" s="1"/>
      <c r="B46" s="1"/>
      <c r="C46" s="186" t="s">
        <v>80</v>
      </c>
      <c r="D46" s="186"/>
      <c r="E46" s="186"/>
      <c r="F46" s="59"/>
      <c r="G46" s="1"/>
      <c r="H46" s="1"/>
      <c r="I46" s="1"/>
    </row>
    <row r="47" spans="1:9" ht="15" x14ac:dyDescent="0.2">
      <c r="A47" s="1"/>
      <c r="B47" s="1"/>
      <c r="C47" s="187" t="s">
        <v>81</v>
      </c>
      <c r="D47" s="187"/>
      <c r="E47" s="187"/>
      <c r="F47" s="1"/>
      <c r="G47" s="1"/>
      <c r="H47" s="1"/>
      <c r="I47" s="1"/>
    </row>
    <row r="48" spans="1:9" ht="15" x14ac:dyDescent="0.2">
      <c r="A48" s="1"/>
      <c r="B48" s="1"/>
      <c r="C48" s="188" t="s">
        <v>82</v>
      </c>
      <c r="D48" s="188"/>
      <c r="E48" s="188"/>
      <c r="F48" s="1"/>
      <c r="G48" s="1"/>
      <c r="H48" s="1"/>
      <c r="I48" s="1"/>
    </row>
    <row r="49" spans="1:9" ht="12.75" x14ac:dyDescent="0.2">
      <c r="A49" s="1"/>
      <c r="B49" s="1"/>
      <c r="C49" s="1"/>
      <c r="D49" s="39"/>
      <c r="E49" s="1"/>
      <c r="F49" s="1"/>
      <c r="G49" s="1"/>
      <c r="H49" s="1"/>
      <c r="I49" s="1"/>
    </row>
    <row r="50" spans="1:9" s="111" customFormat="1" ht="15" hidden="1" customHeight="1" x14ac:dyDescent="0.25">
      <c r="A50" s="112"/>
      <c r="B50" s="189"/>
      <c r="C50" s="189"/>
      <c r="D50" s="189"/>
      <c r="E50" s="189"/>
      <c r="F50" s="189"/>
      <c r="G50" s="189"/>
      <c r="H50" s="189"/>
      <c r="I50" s="189"/>
    </row>
    <row r="51" spans="1:9" ht="12.75" hidden="1" x14ac:dyDescent="0.2">
      <c r="A51" s="113"/>
      <c r="B51" s="113"/>
      <c r="C51" s="114"/>
      <c r="D51" s="114"/>
      <c r="E51" s="114"/>
      <c r="F51" s="113"/>
      <c r="G51" s="115"/>
      <c r="H51" s="113"/>
      <c r="I51" s="113"/>
    </row>
    <row r="52" spans="1:9" ht="12.75" hidden="1" x14ac:dyDescent="0.2">
      <c r="A52" s="113"/>
      <c r="B52" s="113"/>
      <c r="C52" s="113"/>
      <c r="D52" s="114"/>
      <c r="E52" s="113"/>
      <c r="F52" s="113"/>
      <c r="G52" s="113"/>
      <c r="H52" s="113"/>
      <c r="I52" s="113"/>
    </row>
    <row r="53" spans="1:9" ht="12.75" hidden="1" x14ac:dyDescent="0.2">
      <c r="A53" s="113"/>
      <c r="B53" s="113"/>
      <c r="C53" s="113"/>
      <c r="D53" s="114"/>
      <c r="E53" s="113"/>
      <c r="F53" s="113"/>
      <c r="G53" s="113"/>
      <c r="H53" s="113"/>
      <c r="I53" s="113"/>
    </row>
    <row r="54" spans="1:9" ht="12.75" hidden="1" x14ac:dyDescent="0.2">
      <c r="A54" s="113"/>
      <c r="B54" s="113"/>
      <c r="C54" s="113"/>
      <c r="D54" s="114"/>
      <c r="E54" s="113"/>
      <c r="F54" s="113"/>
      <c r="G54" s="113"/>
      <c r="H54" s="113"/>
      <c r="I54" s="113"/>
    </row>
    <row r="55" spans="1:9" ht="12.75" hidden="1" x14ac:dyDescent="0.2">
      <c r="A55" s="113"/>
      <c r="B55" s="113"/>
      <c r="C55" s="113"/>
      <c r="D55" s="114"/>
      <c r="E55" s="113"/>
      <c r="F55" s="113"/>
      <c r="G55" s="113"/>
      <c r="H55" s="113"/>
      <c r="I55" s="113"/>
    </row>
    <row r="56" spans="1:9" ht="12.75" hidden="1" x14ac:dyDescent="0.2">
      <c r="A56" s="113"/>
      <c r="B56" s="113"/>
      <c r="C56" s="113"/>
      <c r="D56" s="114"/>
      <c r="E56" s="113"/>
      <c r="F56" s="113"/>
      <c r="G56" s="113"/>
      <c r="H56" s="113"/>
      <c r="I56" s="113"/>
    </row>
    <row r="57" spans="1:9" ht="12.75" hidden="1" x14ac:dyDescent="0.2">
      <c r="A57" s="113"/>
      <c r="B57" s="113"/>
      <c r="C57" s="113"/>
      <c r="D57" s="114"/>
      <c r="E57" s="113"/>
      <c r="F57" s="113"/>
      <c r="G57" s="113"/>
      <c r="H57" s="113"/>
      <c r="I57" s="113"/>
    </row>
    <row r="58" spans="1:9" ht="12.75" hidden="1" x14ac:dyDescent="0.2">
      <c r="A58" s="113"/>
      <c r="B58" s="113"/>
      <c r="C58" s="113"/>
      <c r="D58" s="114"/>
      <c r="E58" s="113"/>
      <c r="F58" s="113"/>
      <c r="G58" s="113"/>
      <c r="H58" s="113"/>
      <c r="I58" s="113"/>
    </row>
    <row r="59" spans="1:9" ht="12.75" hidden="1" x14ac:dyDescent="0.2">
      <c r="A59" s="113"/>
      <c r="B59" s="113"/>
      <c r="C59" s="113"/>
      <c r="D59" s="114"/>
      <c r="E59" s="113"/>
      <c r="F59" s="113"/>
      <c r="G59" s="113"/>
      <c r="H59" s="113"/>
      <c r="I59" s="113"/>
    </row>
    <row r="60" spans="1:9" ht="12.75" hidden="1" x14ac:dyDescent="0.2">
      <c r="A60" s="113"/>
      <c r="B60" s="113"/>
      <c r="C60" s="113"/>
      <c r="D60" s="114"/>
      <c r="E60" s="113"/>
      <c r="F60" s="113"/>
      <c r="G60" s="113"/>
      <c r="H60" s="113"/>
      <c r="I60" s="113"/>
    </row>
    <row r="61" spans="1:9" ht="12.6" hidden="1" customHeight="1" x14ac:dyDescent="0.2">
      <c r="A61" s="113"/>
      <c r="B61" s="113"/>
      <c r="C61" s="113"/>
      <c r="D61" s="114"/>
      <c r="E61" s="113"/>
      <c r="F61" s="113"/>
      <c r="G61" s="113"/>
      <c r="H61" s="113"/>
      <c r="I61" s="113"/>
    </row>
    <row r="62" spans="1:9" ht="12.6" hidden="1" customHeight="1" x14ac:dyDescent="0.2">
      <c r="A62" s="113"/>
      <c r="B62" s="113"/>
      <c r="C62" s="113"/>
      <c r="D62" s="114"/>
      <c r="E62" s="113"/>
      <c r="F62" s="113"/>
      <c r="G62" s="113"/>
      <c r="H62" s="113"/>
      <c r="I62" s="113"/>
    </row>
    <row r="63" spans="1:9" ht="12.6" hidden="1" customHeight="1" x14ac:dyDescent="0.2">
      <c r="A63" s="113"/>
      <c r="B63" s="113"/>
      <c r="C63" s="113"/>
      <c r="D63" s="114"/>
      <c r="E63" s="113"/>
      <c r="F63" s="113"/>
      <c r="G63" s="113"/>
      <c r="H63" s="113"/>
      <c r="I63" s="113"/>
    </row>
    <row r="64" spans="1:9" ht="12.6" hidden="1" customHeight="1" x14ac:dyDescent="0.2">
      <c r="A64" s="113"/>
      <c r="B64" s="113"/>
      <c r="C64" s="113"/>
      <c r="D64" s="114"/>
      <c r="E64" s="113"/>
      <c r="F64" s="113"/>
      <c r="G64" s="113"/>
      <c r="H64" s="113"/>
      <c r="I64" s="113"/>
    </row>
    <row r="65" spans="1:9" ht="12.6" hidden="1" customHeight="1" x14ac:dyDescent="0.2">
      <c r="A65" s="113"/>
      <c r="B65" s="113"/>
      <c r="C65" s="113"/>
      <c r="D65" s="114"/>
      <c r="E65" s="113"/>
      <c r="F65" s="113"/>
      <c r="G65" s="113"/>
      <c r="H65" s="113"/>
      <c r="I65" s="113"/>
    </row>
    <row r="66" spans="1:9" ht="12.6" hidden="1" customHeight="1" x14ac:dyDescent="0.2">
      <c r="A66" s="113"/>
      <c r="B66" s="113"/>
      <c r="C66" s="113"/>
      <c r="D66" s="114"/>
      <c r="E66" s="113"/>
      <c r="F66" s="113"/>
      <c r="G66" s="113"/>
      <c r="H66" s="113"/>
      <c r="I66" s="113"/>
    </row>
  </sheetData>
  <sheetProtection algorithmName="SHA-512" hashValue="phAvLWVwY2ZQRgxRbZIsfeo8J6TsULHkBzKi9ismbArQKETM+lsJQnjtuKbRbn1TSW3VPTM3n5iszeH3dNCJSQ==" saltValue="5QvnUpg2nUieytdp43j5og==" spinCount="100000" sheet="1" objects="1" scenarios="1" selectLockedCells="1"/>
  <dataConsolidate/>
  <mergeCells count="4">
    <mergeCell ref="C46:E46"/>
    <mergeCell ref="C47:E47"/>
    <mergeCell ref="C48:E48"/>
    <mergeCell ref="B50:I50"/>
  </mergeCells>
  <dataValidations count="4">
    <dataValidation type="list" allowBlank="1" showInputMessage="1" showErrorMessage="1" sqref="F41" xr:uid="{EEB25771-2DEC-46BF-B447-08C51FAB363F}">
      <formula1>"Ja,Nein"</formula1>
    </dataValidation>
    <dataValidation type="list" allowBlank="1" showInputMessage="1" showErrorMessage="1" sqref="F5" xr:uid="{DF7FF076-4727-48DC-B41E-E5CF29ABB593}">
      <formula1>"WindOffShore, WindOnShore"</formula1>
    </dataValidation>
    <dataValidation type="list" allowBlank="1" showInputMessage="1" showErrorMessage="1" sqref="F31" xr:uid="{32CD8487-C6A6-45D1-ABCC-D3B03BC79731}">
      <formula1>"50Hertz Transmission GmbH, Amprion GmbH, TenneT TSO GmbH, TransnetBW GmbH"</formula1>
    </dataValidation>
    <dataValidation type="textLength" operator="equal" allowBlank="1" showInputMessage="1" showErrorMessage="1" errorTitle="Ungültige PLZ" error="Bitte geben Sie eine PLZ mit 5 Zeichen ein." sqref="F11" xr:uid="{A429E812-AA88-4605-AD62-8C31D2244B9A}">
      <formula1>5</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7514-202D-4E25-9D10-94E692F11066}">
  <sheetPr codeName="Tabelle3"/>
  <dimension ref="A1:BC176"/>
  <sheetViews>
    <sheetView zoomScale="85" zoomScaleNormal="85" workbookViewId="0">
      <selection activeCell="D4" sqref="D4"/>
    </sheetView>
  </sheetViews>
  <sheetFormatPr baseColWidth="10" defaultColWidth="0" defaultRowHeight="12.6" customHeight="1" zeroHeight="1" x14ac:dyDescent="0.2"/>
  <cols>
    <col min="1" max="1" width="2.85546875" style="109" customWidth="1"/>
    <col min="2" max="2" width="50.85546875" style="109" customWidth="1"/>
    <col min="3" max="3" width="50.5703125" style="130" customWidth="1"/>
    <col min="4" max="53" width="38.5703125" style="128" customWidth="1"/>
    <col min="54" max="54" width="11.42578125" style="109" customWidth="1"/>
    <col min="55" max="55" width="2.85546875" style="109" customWidth="1"/>
    <col min="56" max="16384" width="11.42578125" style="109" hidden="1"/>
  </cols>
  <sheetData>
    <row r="1" spans="1:55" s="113" customFormat="1" ht="57" customHeight="1" x14ac:dyDescent="0.2">
      <c r="A1" s="60"/>
      <c r="B1" s="62"/>
      <c r="C1" s="63"/>
      <c r="D1" s="64"/>
      <c r="E1" s="64"/>
      <c r="F1" s="64"/>
      <c r="G1" s="64"/>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0"/>
      <c r="BC1" s="60"/>
    </row>
    <row r="2" spans="1:55" s="113" customFormat="1" ht="15" x14ac:dyDescent="0.25">
      <c r="A2" s="66"/>
      <c r="B2" s="67"/>
      <c r="C2" s="68"/>
      <c r="D2" s="69"/>
      <c r="E2" s="70"/>
      <c r="F2" s="70"/>
      <c r="G2" s="70"/>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66"/>
      <c r="BC2" s="66"/>
    </row>
    <row r="3" spans="1:55" s="123" customFormat="1" ht="15" x14ac:dyDescent="0.25">
      <c r="A3" s="71"/>
      <c r="B3" s="72" t="s">
        <v>132</v>
      </c>
      <c r="C3" s="73" t="s">
        <v>87</v>
      </c>
      <c r="D3" s="74">
        <v>1</v>
      </c>
      <c r="E3" s="74">
        <v>2</v>
      </c>
      <c r="F3" s="74">
        <v>3</v>
      </c>
      <c r="G3" s="74">
        <v>4</v>
      </c>
      <c r="H3" s="74">
        <v>5</v>
      </c>
      <c r="I3" s="75">
        <v>6</v>
      </c>
      <c r="J3" s="75">
        <v>7</v>
      </c>
      <c r="K3" s="75">
        <v>8</v>
      </c>
      <c r="L3" s="75">
        <v>9</v>
      </c>
      <c r="M3" s="75">
        <v>10</v>
      </c>
      <c r="N3" s="75">
        <v>11</v>
      </c>
      <c r="O3" s="75">
        <v>12</v>
      </c>
      <c r="P3" s="75">
        <v>13</v>
      </c>
      <c r="Q3" s="75">
        <v>14</v>
      </c>
      <c r="R3" s="75">
        <v>15</v>
      </c>
      <c r="S3" s="75">
        <v>16</v>
      </c>
      <c r="T3" s="75">
        <v>17</v>
      </c>
      <c r="U3" s="75">
        <v>18</v>
      </c>
      <c r="V3" s="75">
        <v>19</v>
      </c>
      <c r="W3" s="75">
        <v>20</v>
      </c>
      <c r="X3" s="75">
        <v>21</v>
      </c>
      <c r="Y3" s="75">
        <v>22</v>
      </c>
      <c r="Z3" s="75">
        <v>23</v>
      </c>
      <c r="AA3" s="75">
        <v>24</v>
      </c>
      <c r="AB3" s="75">
        <v>25</v>
      </c>
      <c r="AC3" s="75">
        <v>26</v>
      </c>
      <c r="AD3" s="75">
        <v>27</v>
      </c>
      <c r="AE3" s="75">
        <v>28</v>
      </c>
      <c r="AF3" s="75">
        <v>29</v>
      </c>
      <c r="AG3" s="75">
        <v>30</v>
      </c>
      <c r="AH3" s="75">
        <v>31</v>
      </c>
      <c r="AI3" s="75">
        <v>32</v>
      </c>
      <c r="AJ3" s="75">
        <v>33</v>
      </c>
      <c r="AK3" s="75">
        <v>34</v>
      </c>
      <c r="AL3" s="75">
        <v>35</v>
      </c>
      <c r="AM3" s="75">
        <v>36</v>
      </c>
      <c r="AN3" s="75">
        <v>37</v>
      </c>
      <c r="AO3" s="75">
        <v>38</v>
      </c>
      <c r="AP3" s="75">
        <v>39</v>
      </c>
      <c r="AQ3" s="75">
        <v>40</v>
      </c>
      <c r="AR3" s="75">
        <v>41</v>
      </c>
      <c r="AS3" s="75">
        <v>42</v>
      </c>
      <c r="AT3" s="75">
        <v>43</v>
      </c>
      <c r="AU3" s="75">
        <v>44</v>
      </c>
      <c r="AV3" s="75">
        <v>45</v>
      </c>
      <c r="AW3" s="75">
        <v>46</v>
      </c>
      <c r="AX3" s="75">
        <v>47</v>
      </c>
      <c r="AY3" s="75">
        <v>48</v>
      </c>
      <c r="AZ3" s="75">
        <v>49</v>
      </c>
      <c r="BA3" s="75">
        <v>50</v>
      </c>
      <c r="BB3" s="71"/>
      <c r="BC3" s="71"/>
    </row>
    <row r="4" spans="1:55" s="113" customFormat="1" ht="14.25" x14ac:dyDescent="0.2">
      <c r="A4" s="66"/>
      <c r="B4" s="76" t="s">
        <v>133</v>
      </c>
      <c r="C4" s="77" t="s">
        <v>134</v>
      </c>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66"/>
      <c r="BC4" s="66"/>
    </row>
    <row r="5" spans="1:55" s="113" customFormat="1" ht="14.25" x14ac:dyDescent="0.2">
      <c r="A5" s="66"/>
      <c r="B5" s="76" t="s">
        <v>135</v>
      </c>
      <c r="C5" s="77">
        <f ca="1">TODAY()-93</f>
        <v>44549</v>
      </c>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66"/>
      <c r="BC5" s="66"/>
    </row>
    <row r="6" spans="1:55" s="113" customFormat="1" ht="15" x14ac:dyDescent="0.25">
      <c r="A6" s="66"/>
      <c r="B6" s="67"/>
      <c r="C6" s="68"/>
      <c r="D6" s="108" t="str">
        <f ca="1">IF(OR(D5&lt;TODAY()),"Bestandsanlage","Neu-IBN")</f>
        <v>Bestandsanlage</v>
      </c>
      <c r="E6" s="108" t="str">
        <f t="shared" ref="E6:BA6" ca="1" si="0">IF(OR(E5&lt;TODAY()),"Bestandsanlage","Neu-IBN")</f>
        <v>Bestandsanlage</v>
      </c>
      <c r="F6" s="108" t="str">
        <f t="shared" ca="1" si="0"/>
        <v>Bestandsanlage</v>
      </c>
      <c r="G6" s="108" t="str">
        <f t="shared" ca="1" si="0"/>
        <v>Bestandsanlage</v>
      </c>
      <c r="H6" s="108" t="str">
        <f t="shared" ca="1" si="0"/>
        <v>Bestandsanlage</v>
      </c>
      <c r="I6" s="108" t="str">
        <f t="shared" ca="1" si="0"/>
        <v>Bestandsanlage</v>
      </c>
      <c r="J6" s="108" t="str">
        <f t="shared" ca="1" si="0"/>
        <v>Bestandsanlage</v>
      </c>
      <c r="K6" s="108" t="str">
        <f t="shared" ca="1" si="0"/>
        <v>Bestandsanlage</v>
      </c>
      <c r="L6" s="108" t="str">
        <f t="shared" ca="1" si="0"/>
        <v>Bestandsanlage</v>
      </c>
      <c r="M6" s="108" t="str">
        <f t="shared" ca="1" si="0"/>
        <v>Bestandsanlage</v>
      </c>
      <c r="N6" s="108" t="str">
        <f t="shared" ca="1" si="0"/>
        <v>Bestandsanlage</v>
      </c>
      <c r="O6" s="108" t="str">
        <f t="shared" ca="1" si="0"/>
        <v>Bestandsanlage</v>
      </c>
      <c r="P6" s="108" t="str">
        <f t="shared" ca="1" si="0"/>
        <v>Bestandsanlage</v>
      </c>
      <c r="Q6" s="108" t="str">
        <f t="shared" ca="1" si="0"/>
        <v>Bestandsanlage</v>
      </c>
      <c r="R6" s="108" t="str">
        <f t="shared" ca="1" si="0"/>
        <v>Bestandsanlage</v>
      </c>
      <c r="S6" s="108" t="str">
        <f t="shared" ca="1" si="0"/>
        <v>Bestandsanlage</v>
      </c>
      <c r="T6" s="108" t="str">
        <f t="shared" ca="1" si="0"/>
        <v>Bestandsanlage</v>
      </c>
      <c r="U6" s="108" t="str">
        <f t="shared" ca="1" si="0"/>
        <v>Bestandsanlage</v>
      </c>
      <c r="V6" s="108" t="str">
        <f t="shared" ca="1" si="0"/>
        <v>Bestandsanlage</v>
      </c>
      <c r="W6" s="108" t="str">
        <f t="shared" ca="1" si="0"/>
        <v>Bestandsanlage</v>
      </c>
      <c r="X6" s="108" t="str">
        <f t="shared" ca="1" si="0"/>
        <v>Bestandsanlage</v>
      </c>
      <c r="Y6" s="108" t="str">
        <f t="shared" ca="1" si="0"/>
        <v>Bestandsanlage</v>
      </c>
      <c r="Z6" s="108" t="str">
        <f t="shared" ca="1" si="0"/>
        <v>Bestandsanlage</v>
      </c>
      <c r="AA6" s="108" t="str">
        <f t="shared" ca="1" si="0"/>
        <v>Bestandsanlage</v>
      </c>
      <c r="AB6" s="108" t="str">
        <f t="shared" ca="1" si="0"/>
        <v>Bestandsanlage</v>
      </c>
      <c r="AC6" s="108" t="str">
        <f t="shared" ca="1" si="0"/>
        <v>Bestandsanlage</v>
      </c>
      <c r="AD6" s="108" t="str">
        <f t="shared" ca="1" si="0"/>
        <v>Bestandsanlage</v>
      </c>
      <c r="AE6" s="108" t="str">
        <f t="shared" ca="1" si="0"/>
        <v>Bestandsanlage</v>
      </c>
      <c r="AF6" s="108" t="str">
        <f t="shared" ca="1" si="0"/>
        <v>Bestandsanlage</v>
      </c>
      <c r="AG6" s="108" t="str">
        <f t="shared" ca="1" si="0"/>
        <v>Bestandsanlage</v>
      </c>
      <c r="AH6" s="108" t="str">
        <f t="shared" ca="1" si="0"/>
        <v>Bestandsanlage</v>
      </c>
      <c r="AI6" s="108" t="str">
        <f t="shared" ca="1" si="0"/>
        <v>Bestandsanlage</v>
      </c>
      <c r="AJ6" s="108" t="str">
        <f t="shared" ca="1" si="0"/>
        <v>Bestandsanlage</v>
      </c>
      <c r="AK6" s="108" t="str">
        <f t="shared" ca="1" si="0"/>
        <v>Bestandsanlage</v>
      </c>
      <c r="AL6" s="108" t="str">
        <f t="shared" ca="1" si="0"/>
        <v>Bestandsanlage</v>
      </c>
      <c r="AM6" s="108" t="str">
        <f t="shared" ca="1" si="0"/>
        <v>Bestandsanlage</v>
      </c>
      <c r="AN6" s="108" t="str">
        <f t="shared" ca="1" si="0"/>
        <v>Bestandsanlage</v>
      </c>
      <c r="AO6" s="108" t="str">
        <f t="shared" ca="1" si="0"/>
        <v>Bestandsanlage</v>
      </c>
      <c r="AP6" s="108" t="str">
        <f t="shared" ca="1" si="0"/>
        <v>Bestandsanlage</v>
      </c>
      <c r="AQ6" s="108" t="str">
        <f t="shared" ca="1" si="0"/>
        <v>Bestandsanlage</v>
      </c>
      <c r="AR6" s="108" t="str">
        <f t="shared" ca="1" si="0"/>
        <v>Bestandsanlage</v>
      </c>
      <c r="AS6" s="108" t="str">
        <f t="shared" ca="1" si="0"/>
        <v>Bestandsanlage</v>
      </c>
      <c r="AT6" s="108" t="str">
        <f t="shared" ca="1" si="0"/>
        <v>Bestandsanlage</v>
      </c>
      <c r="AU6" s="108" t="str">
        <f t="shared" ca="1" si="0"/>
        <v>Bestandsanlage</v>
      </c>
      <c r="AV6" s="108" t="str">
        <f t="shared" ca="1" si="0"/>
        <v>Bestandsanlage</v>
      </c>
      <c r="AW6" s="108" t="str">
        <f t="shared" ca="1" si="0"/>
        <v>Bestandsanlage</v>
      </c>
      <c r="AX6" s="108" t="str">
        <f t="shared" ca="1" si="0"/>
        <v>Bestandsanlage</v>
      </c>
      <c r="AY6" s="108" t="str">
        <f t="shared" ca="1" si="0"/>
        <v>Bestandsanlage</v>
      </c>
      <c r="AZ6" s="108" t="str">
        <f t="shared" ca="1" si="0"/>
        <v>Bestandsanlage</v>
      </c>
      <c r="BA6" s="108" t="str">
        <f t="shared" ca="1" si="0"/>
        <v>Bestandsanlage</v>
      </c>
      <c r="BB6" s="66"/>
      <c r="BC6" s="66"/>
    </row>
    <row r="7" spans="1:55" s="113" customFormat="1" ht="59.1" customHeight="1" x14ac:dyDescent="0.2">
      <c r="A7" s="66"/>
      <c r="B7" s="47" t="s">
        <v>136</v>
      </c>
      <c r="C7" s="151" t="s">
        <v>238</v>
      </c>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2"/>
      <c r="BC7" s="82"/>
    </row>
    <row r="8" spans="1:55" s="113" customFormat="1" ht="14.25" x14ac:dyDescent="0.2">
      <c r="A8" s="66"/>
      <c r="B8" s="76" t="s">
        <v>137</v>
      </c>
      <c r="C8" s="80" t="s">
        <v>138</v>
      </c>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2"/>
      <c r="BC8" s="82"/>
    </row>
    <row r="9" spans="1:55" s="113" customFormat="1" ht="14.25" x14ac:dyDescent="0.2">
      <c r="A9" s="66"/>
      <c r="B9" s="76" t="s">
        <v>139</v>
      </c>
      <c r="C9" s="80" t="str">
        <f>IF(SUM(D13:BA13)&gt;0,"ACHTUNG: Dubletten!","E12345678901234567890123456789099")</f>
        <v>E12345678901234567890123456789099</v>
      </c>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66"/>
      <c r="BC9" s="66"/>
    </row>
    <row r="10" spans="1:55" s="113" customFormat="1" ht="33" customHeight="1" x14ac:dyDescent="0.2">
      <c r="A10" s="66"/>
      <c r="B10" s="142" t="s">
        <v>285</v>
      </c>
      <c r="C10" s="182">
        <v>89</v>
      </c>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6"/>
      <c r="BC10" s="86"/>
    </row>
    <row r="11" spans="1:55" s="113" customFormat="1" ht="33" customHeight="1" x14ac:dyDescent="0.2">
      <c r="A11" s="66"/>
      <c r="B11" s="142" t="s">
        <v>286</v>
      </c>
      <c r="C11" s="80">
        <v>106.7</v>
      </c>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c r="BC11" s="86"/>
    </row>
    <row r="12" spans="1:55" s="131" customFormat="1" ht="14.25" x14ac:dyDescent="0.2">
      <c r="A12" s="66"/>
      <c r="B12" s="76" t="s">
        <v>140</v>
      </c>
      <c r="C12" s="80" t="s">
        <v>291</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87"/>
      <c r="BC12" s="87"/>
    </row>
    <row r="13" spans="1:55" s="113" customFormat="1" ht="15" x14ac:dyDescent="0.25">
      <c r="A13" s="66"/>
      <c r="B13" s="67"/>
      <c r="C13" s="88"/>
      <c r="D13" s="148" t="str">
        <f t="shared" ref="D13:AI13" si="1">IF(COUNTIF(Plant_EEGCode,D9)&gt;1,1,"")</f>
        <v/>
      </c>
      <c r="E13" s="148" t="str">
        <f t="shared" si="1"/>
        <v/>
      </c>
      <c r="F13" s="148" t="str">
        <f t="shared" si="1"/>
        <v/>
      </c>
      <c r="G13" s="148" t="str">
        <f t="shared" si="1"/>
        <v/>
      </c>
      <c r="H13" s="148" t="str">
        <f t="shared" si="1"/>
        <v/>
      </c>
      <c r="I13" s="148" t="str">
        <f t="shared" si="1"/>
        <v/>
      </c>
      <c r="J13" s="148" t="str">
        <f t="shared" si="1"/>
        <v/>
      </c>
      <c r="K13" s="148" t="str">
        <f t="shared" si="1"/>
        <v/>
      </c>
      <c r="L13" s="148" t="str">
        <f t="shared" si="1"/>
        <v/>
      </c>
      <c r="M13" s="148" t="str">
        <f t="shared" si="1"/>
        <v/>
      </c>
      <c r="N13" s="148" t="str">
        <f t="shared" si="1"/>
        <v/>
      </c>
      <c r="O13" s="148" t="str">
        <f t="shared" si="1"/>
        <v/>
      </c>
      <c r="P13" s="148" t="str">
        <f t="shared" si="1"/>
        <v/>
      </c>
      <c r="Q13" s="148" t="str">
        <f t="shared" si="1"/>
        <v/>
      </c>
      <c r="R13" s="148" t="str">
        <f>IF(COUNTIF(Plant_EEGCode,R9)&gt;1,1,"")</f>
        <v/>
      </c>
      <c r="S13" s="148" t="str">
        <f t="shared" si="1"/>
        <v/>
      </c>
      <c r="T13" s="148" t="str">
        <f t="shared" si="1"/>
        <v/>
      </c>
      <c r="U13" s="148" t="str">
        <f t="shared" si="1"/>
        <v/>
      </c>
      <c r="V13" s="148" t="str">
        <f t="shared" si="1"/>
        <v/>
      </c>
      <c r="W13" s="148" t="str">
        <f t="shared" si="1"/>
        <v/>
      </c>
      <c r="X13" s="148" t="str">
        <f t="shared" si="1"/>
        <v/>
      </c>
      <c r="Y13" s="148" t="str">
        <f t="shared" si="1"/>
        <v/>
      </c>
      <c r="Z13" s="148" t="str">
        <f t="shared" si="1"/>
        <v/>
      </c>
      <c r="AA13" s="148" t="str">
        <f t="shared" si="1"/>
        <v/>
      </c>
      <c r="AB13" s="148" t="str">
        <f t="shared" si="1"/>
        <v/>
      </c>
      <c r="AC13" s="148" t="str">
        <f t="shared" si="1"/>
        <v/>
      </c>
      <c r="AD13" s="148" t="str">
        <f t="shared" si="1"/>
        <v/>
      </c>
      <c r="AE13" s="148" t="str">
        <f t="shared" si="1"/>
        <v/>
      </c>
      <c r="AF13" s="148" t="str">
        <f t="shared" si="1"/>
        <v/>
      </c>
      <c r="AG13" s="148" t="str">
        <f t="shared" si="1"/>
        <v/>
      </c>
      <c r="AH13" s="148" t="str">
        <f t="shared" si="1"/>
        <v/>
      </c>
      <c r="AI13" s="148" t="str">
        <f t="shared" si="1"/>
        <v/>
      </c>
      <c r="AJ13" s="148" t="str">
        <f t="shared" ref="AJ13:BA13" si="2">IF(COUNTIF(Plant_EEGCode,AJ9)&gt;1,1,"")</f>
        <v/>
      </c>
      <c r="AK13" s="148" t="str">
        <f t="shared" si="2"/>
        <v/>
      </c>
      <c r="AL13" s="148" t="str">
        <f t="shared" si="2"/>
        <v/>
      </c>
      <c r="AM13" s="148" t="str">
        <f t="shared" si="2"/>
        <v/>
      </c>
      <c r="AN13" s="148" t="str">
        <f t="shared" si="2"/>
        <v/>
      </c>
      <c r="AO13" s="148" t="str">
        <f t="shared" si="2"/>
        <v/>
      </c>
      <c r="AP13" s="148" t="str">
        <f t="shared" si="2"/>
        <v/>
      </c>
      <c r="AQ13" s="148" t="str">
        <f t="shared" si="2"/>
        <v/>
      </c>
      <c r="AR13" s="148" t="str">
        <f t="shared" si="2"/>
        <v/>
      </c>
      <c r="AS13" s="148" t="str">
        <f t="shared" si="2"/>
        <v/>
      </c>
      <c r="AT13" s="148" t="str">
        <f t="shared" si="2"/>
        <v/>
      </c>
      <c r="AU13" s="148" t="str">
        <f t="shared" si="2"/>
        <v/>
      </c>
      <c r="AV13" s="148" t="str">
        <f t="shared" si="2"/>
        <v/>
      </c>
      <c r="AW13" s="148" t="str">
        <f t="shared" si="2"/>
        <v/>
      </c>
      <c r="AX13" s="148" t="str">
        <f t="shared" si="2"/>
        <v/>
      </c>
      <c r="AY13" s="148" t="str">
        <f t="shared" si="2"/>
        <v/>
      </c>
      <c r="AZ13" s="148" t="str">
        <f t="shared" si="2"/>
        <v/>
      </c>
      <c r="BA13" s="148" t="str">
        <f t="shared" si="2"/>
        <v/>
      </c>
      <c r="BB13" s="66"/>
      <c r="BC13" s="66"/>
    </row>
    <row r="14" spans="1:55" s="113" customFormat="1" ht="15" x14ac:dyDescent="0.25">
      <c r="A14" s="66"/>
      <c r="B14" s="72" t="s">
        <v>141</v>
      </c>
      <c r="C14" s="68"/>
      <c r="D14" s="89"/>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66"/>
      <c r="BC14" s="66"/>
    </row>
    <row r="15" spans="1:55" s="113" customFormat="1" ht="14.25" x14ac:dyDescent="0.2">
      <c r="A15" s="90"/>
      <c r="B15" s="76" t="s">
        <v>142</v>
      </c>
      <c r="C15" s="91" t="s">
        <v>143</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66"/>
      <c r="BC15" s="66"/>
    </row>
    <row r="16" spans="1:55" s="113" customFormat="1" ht="15" customHeight="1" x14ac:dyDescent="0.2">
      <c r="A16" s="90"/>
      <c r="B16" s="76" t="s">
        <v>144</v>
      </c>
      <c r="C16" s="91" t="s">
        <v>145</v>
      </c>
      <c r="D16" s="179"/>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66"/>
      <c r="BC16" s="66"/>
    </row>
    <row r="17" spans="1:55" s="132" customFormat="1" ht="15" customHeight="1" x14ac:dyDescent="0.2">
      <c r="A17" s="93"/>
      <c r="B17" s="94" t="s">
        <v>146</v>
      </c>
      <c r="C17" s="95">
        <v>3300</v>
      </c>
      <c r="D17" s="180"/>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7"/>
      <c r="BC17" s="97"/>
    </row>
    <row r="18" spans="1:55" s="113" customFormat="1" ht="15" customHeight="1" x14ac:dyDescent="0.2">
      <c r="A18" s="90"/>
      <c r="B18" s="76" t="s">
        <v>147</v>
      </c>
      <c r="C18" s="91">
        <v>140</v>
      </c>
      <c r="D18" s="180"/>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66"/>
      <c r="BC18" s="66"/>
    </row>
    <row r="19" spans="1:55" s="113" customFormat="1" ht="15" customHeight="1" x14ac:dyDescent="0.2">
      <c r="A19" s="90"/>
      <c r="B19" s="76" t="s">
        <v>148</v>
      </c>
      <c r="C19" s="91">
        <v>112</v>
      </c>
      <c r="D19" s="180"/>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66"/>
      <c r="BC19" s="66"/>
    </row>
    <row r="20" spans="1:55" s="113" customFormat="1" ht="15" customHeight="1" x14ac:dyDescent="0.2">
      <c r="A20" s="90"/>
      <c r="B20" s="76" t="s">
        <v>149</v>
      </c>
      <c r="C20" s="91" t="str">
        <f>IF(SUM(D22:BA22)&gt;0,"ACHTUNG: Dubletten!","456789099")</f>
        <v>456789099</v>
      </c>
      <c r="D20" s="1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66"/>
      <c r="BC20" s="66"/>
    </row>
    <row r="21" spans="1:55" s="113" customFormat="1" ht="15" customHeight="1" x14ac:dyDescent="0.2">
      <c r="A21" s="90"/>
      <c r="B21" s="76" t="s">
        <v>150</v>
      </c>
      <c r="C21" s="98">
        <v>5781600</v>
      </c>
      <c r="D21" s="181"/>
      <c r="E21" s="99"/>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66"/>
      <c r="BC21" s="66"/>
    </row>
    <row r="22" spans="1:55" s="113" customFormat="1" ht="15" customHeight="1" x14ac:dyDescent="0.25">
      <c r="A22" s="90"/>
      <c r="B22" s="67"/>
      <c r="C22" s="91"/>
      <c r="D22" s="100" t="str">
        <f t="shared" ref="D22:H22" si="3">IF(COUNTIF(Plant_SerialNumber,D20)&gt;1,1,"")</f>
        <v/>
      </c>
      <c r="E22" s="100" t="str">
        <f t="shared" si="3"/>
        <v/>
      </c>
      <c r="F22" s="100" t="str">
        <f t="shared" si="3"/>
        <v/>
      </c>
      <c r="G22" s="100" t="str">
        <f t="shared" si="3"/>
        <v/>
      </c>
      <c r="H22" s="100" t="str">
        <f t="shared" si="3"/>
        <v/>
      </c>
      <c r="I22" s="100" t="str">
        <f t="shared" ref="I22:BA22" si="4">IF(COUNTIF(Plant_SerialNumber,I20)&gt;1,1,"")</f>
        <v/>
      </c>
      <c r="J22" s="100" t="str">
        <f t="shared" si="4"/>
        <v/>
      </c>
      <c r="K22" s="100" t="str">
        <f t="shared" si="4"/>
        <v/>
      </c>
      <c r="L22" s="100" t="str">
        <f t="shared" si="4"/>
        <v/>
      </c>
      <c r="M22" s="100" t="str">
        <f t="shared" si="4"/>
        <v/>
      </c>
      <c r="N22" s="100" t="str">
        <f t="shared" si="4"/>
        <v/>
      </c>
      <c r="O22" s="100" t="str">
        <f t="shared" si="4"/>
        <v/>
      </c>
      <c r="P22" s="100" t="str">
        <f t="shared" si="4"/>
        <v/>
      </c>
      <c r="Q22" s="100" t="str">
        <f t="shared" si="4"/>
        <v/>
      </c>
      <c r="R22" s="100" t="str">
        <f t="shared" si="4"/>
        <v/>
      </c>
      <c r="S22" s="100" t="str">
        <f t="shared" si="4"/>
        <v/>
      </c>
      <c r="T22" s="100" t="str">
        <f t="shared" si="4"/>
        <v/>
      </c>
      <c r="U22" s="100" t="str">
        <f t="shared" si="4"/>
        <v/>
      </c>
      <c r="V22" s="100" t="str">
        <f t="shared" si="4"/>
        <v/>
      </c>
      <c r="W22" s="100" t="str">
        <f t="shared" si="4"/>
        <v/>
      </c>
      <c r="X22" s="100" t="str">
        <f t="shared" si="4"/>
        <v/>
      </c>
      <c r="Y22" s="100" t="str">
        <f t="shared" si="4"/>
        <v/>
      </c>
      <c r="Z22" s="100" t="str">
        <f t="shared" si="4"/>
        <v/>
      </c>
      <c r="AA22" s="100" t="str">
        <f t="shared" si="4"/>
        <v/>
      </c>
      <c r="AB22" s="100" t="str">
        <f t="shared" si="4"/>
        <v/>
      </c>
      <c r="AC22" s="100" t="str">
        <f t="shared" si="4"/>
        <v/>
      </c>
      <c r="AD22" s="100" t="str">
        <f t="shared" si="4"/>
        <v/>
      </c>
      <c r="AE22" s="100" t="str">
        <f t="shared" si="4"/>
        <v/>
      </c>
      <c r="AF22" s="100" t="str">
        <f t="shared" si="4"/>
        <v/>
      </c>
      <c r="AG22" s="100" t="str">
        <f t="shared" si="4"/>
        <v/>
      </c>
      <c r="AH22" s="100" t="str">
        <f t="shared" si="4"/>
        <v/>
      </c>
      <c r="AI22" s="100" t="str">
        <f t="shared" si="4"/>
        <v/>
      </c>
      <c r="AJ22" s="100" t="str">
        <f t="shared" si="4"/>
        <v/>
      </c>
      <c r="AK22" s="100" t="str">
        <f t="shared" si="4"/>
        <v/>
      </c>
      <c r="AL22" s="100" t="str">
        <f t="shared" si="4"/>
        <v/>
      </c>
      <c r="AM22" s="100" t="str">
        <f t="shared" si="4"/>
        <v/>
      </c>
      <c r="AN22" s="100" t="str">
        <f t="shared" si="4"/>
        <v/>
      </c>
      <c r="AO22" s="100" t="str">
        <f t="shared" si="4"/>
        <v/>
      </c>
      <c r="AP22" s="100" t="str">
        <f t="shared" si="4"/>
        <v/>
      </c>
      <c r="AQ22" s="100" t="str">
        <f t="shared" si="4"/>
        <v/>
      </c>
      <c r="AR22" s="100" t="str">
        <f t="shared" si="4"/>
        <v/>
      </c>
      <c r="AS22" s="100" t="str">
        <f t="shared" si="4"/>
        <v/>
      </c>
      <c r="AT22" s="100" t="str">
        <f t="shared" si="4"/>
        <v/>
      </c>
      <c r="AU22" s="100" t="str">
        <f t="shared" si="4"/>
        <v/>
      </c>
      <c r="AV22" s="100" t="str">
        <f t="shared" si="4"/>
        <v/>
      </c>
      <c r="AW22" s="100" t="str">
        <f t="shared" si="4"/>
        <v/>
      </c>
      <c r="AX22" s="100" t="str">
        <f t="shared" si="4"/>
        <v/>
      </c>
      <c r="AY22" s="100" t="str">
        <f t="shared" si="4"/>
        <v/>
      </c>
      <c r="AZ22" s="100" t="str">
        <f t="shared" si="4"/>
        <v/>
      </c>
      <c r="BA22" s="100" t="str">
        <f t="shared" si="4"/>
        <v/>
      </c>
      <c r="BB22" s="66"/>
      <c r="BC22" s="66"/>
    </row>
    <row r="23" spans="1:55" s="113" customFormat="1" ht="15" customHeight="1" x14ac:dyDescent="0.25">
      <c r="A23" s="90"/>
      <c r="B23" s="72" t="s">
        <v>151</v>
      </c>
      <c r="C23" s="9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66"/>
      <c r="BC23" s="66"/>
    </row>
    <row r="24" spans="1:55" s="113" customFormat="1" ht="15" customHeight="1" x14ac:dyDescent="0.2">
      <c r="A24" s="90"/>
      <c r="B24" s="76" t="s">
        <v>152</v>
      </c>
      <c r="C24" s="91">
        <v>52.020353999999998</v>
      </c>
      <c r="D24" s="78"/>
      <c r="E24" s="78"/>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66"/>
      <c r="BC24" s="66"/>
    </row>
    <row r="25" spans="1:55" s="113" customFormat="1" ht="15" customHeight="1" x14ac:dyDescent="0.2">
      <c r="A25" s="90"/>
      <c r="B25" s="76" t="s">
        <v>153</v>
      </c>
      <c r="C25" s="91">
        <v>11.020353999999999</v>
      </c>
      <c r="D25" s="78"/>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66"/>
      <c r="BC25" s="66"/>
    </row>
    <row r="26" spans="1:55" s="113" customFormat="1" ht="15" customHeight="1" x14ac:dyDescent="0.25">
      <c r="A26" s="90"/>
      <c r="B26" s="67"/>
      <c r="C26" s="98"/>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66"/>
      <c r="BC26" s="66"/>
    </row>
    <row r="27" spans="1:55" s="113" customFormat="1" ht="15" x14ac:dyDescent="0.25">
      <c r="A27" s="90"/>
      <c r="B27" s="72" t="s">
        <v>154</v>
      </c>
      <c r="C27" s="91" t="s">
        <v>155</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66"/>
      <c r="BC27" s="66"/>
    </row>
    <row r="28" spans="1:55" s="113" customFormat="1" ht="15" customHeight="1" x14ac:dyDescent="0.25">
      <c r="A28" s="104"/>
      <c r="B28" s="76" t="s">
        <v>156</v>
      </c>
      <c r="C28" s="95">
        <v>2500</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66"/>
      <c r="BC28" s="66"/>
    </row>
    <row r="29" spans="1:55" s="113" customFormat="1" ht="14.25" x14ac:dyDescent="0.2">
      <c r="A29" s="66"/>
      <c r="B29" s="105"/>
      <c r="C29" s="68"/>
      <c r="D29" s="70"/>
      <c r="E29" s="70"/>
      <c r="F29" s="70"/>
      <c r="G29" s="70"/>
      <c r="H29" s="70"/>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66"/>
      <c r="BC29" s="66"/>
    </row>
    <row r="30" spans="1:55" s="133" customFormat="1" ht="15" customHeight="1" x14ac:dyDescent="0.25">
      <c r="A30" s="66"/>
      <c r="B30" s="72" t="s">
        <v>159</v>
      </c>
      <c r="C30" s="80" t="s">
        <v>292</v>
      </c>
      <c r="D30" s="79" t="str">
        <f>IF(D5="","",DATE(YEAR(D5)+20,12,31))</f>
        <v/>
      </c>
      <c r="E30" s="79" t="str">
        <f t="shared" ref="E30:BA30" si="5">IF(E5="","",DATE(YEAR(E5)+20,12,31))</f>
        <v/>
      </c>
      <c r="F30" s="79" t="str">
        <f t="shared" si="5"/>
        <v/>
      </c>
      <c r="G30" s="79" t="str">
        <f t="shared" si="5"/>
        <v/>
      </c>
      <c r="H30" s="79" t="str">
        <f t="shared" si="5"/>
        <v/>
      </c>
      <c r="I30" s="79" t="str">
        <f t="shared" si="5"/>
        <v/>
      </c>
      <c r="J30" s="79" t="str">
        <f t="shared" si="5"/>
        <v/>
      </c>
      <c r="K30" s="79" t="str">
        <f t="shared" si="5"/>
        <v/>
      </c>
      <c r="L30" s="79" t="str">
        <f t="shared" si="5"/>
        <v/>
      </c>
      <c r="M30" s="79" t="str">
        <f t="shared" si="5"/>
        <v/>
      </c>
      <c r="N30" s="79" t="str">
        <f t="shared" si="5"/>
        <v/>
      </c>
      <c r="O30" s="79" t="str">
        <f t="shared" si="5"/>
        <v/>
      </c>
      <c r="P30" s="79" t="str">
        <f t="shared" si="5"/>
        <v/>
      </c>
      <c r="Q30" s="79" t="str">
        <f t="shared" si="5"/>
        <v/>
      </c>
      <c r="R30" s="79" t="str">
        <f t="shared" si="5"/>
        <v/>
      </c>
      <c r="S30" s="79" t="str">
        <f t="shared" si="5"/>
        <v/>
      </c>
      <c r="T30" s="79" t="str">
        <f t="shared" si="5"/>
        <v/>
      </c>
      <c r="U30" s="79" t="str">
        <f t="shared" si="5"/>
        <v/>
      </c>
      <c r="V30" s="79" t="str">
        <f t="shared" si="5"/>
        <v/>
      </c>
      <c r="W30" s="79" t="str">
        <f t="shared" si="5"/>
        <v/>
      </c>
      <c r="X30" s="79" t="str">
        <f t="shared" si="5"/>
        <v/>
      </c>
      <c r="Y30" s="79" t="str">
        <f t="shared" si="5"/>
        <v/>
      </c>
      <c r="Z30" s="79" t="str">
        <f t="shared" si="5"/>
        <v/>
      </c>
      <c r="AA30" s="79" t="str">
        <f t="shared" si="5"/>
        <v/>
      </c>
      <c r="AB30" s="79" t="str">
        <f t="shared" si="5"/>
        <v/>
      </c>
      <c r="AC30" s="79" t="str">
        <f t="shared" si="5"/>
        <v/>
      </c>
      <c r="AD30" s="79" t="str">
        <f t="shared" si="5"/>
        <v/>
      </c>
      <c r="AE30" s="79" t="str">
        <f t="shared" si="5"/>
        <v/>
      </c>
      <c r="AF30" s="79" t="str">
        <f t="shared" si="5"/>
        <v/>
      </c>
      <c r="AG30" s="79" t="str">
        <f t="shared" si="5"/>
        <v/>
      </c>
      <c r="AH30" s="79" t="str">
        <f t="shared" si="5"/>
        <v/>
      </c>
      <c r="AI30" s="79" t="str">
        <f t="shared" si="5"/>
        <v/>
      </c>
      <c r="AJ30" s="79" t="str">
        <f t="shared" si="5"/>
        <v/>
      </c>
      <c r="AK30" s="79" t="str">
        <f t="shared" si="5"/>
        <v/>
      </c>
      <c r="AL30" s="79" t="str">
        <f t="shared" si="5"/>
        <v/>
      </c>
      <c r="AM30" s="79" t="str">
        <f t="shared" si="5"/>
        <v/>
      </c>
      <c r="AN30" s="79" t="str">
        <f t="shared" si="5"/>
        <v/>
      </c>
      <c r="AO30" s="79" t="str">
        <f t="shared" si="5"/>
        <v/>
      </c>
      <c r="AP30" s="79" t="str">
        <f t="shared" si="5"/>
        <v/>
      </c>
      <c r="AQ30" s="79" t="str">
        <f t="shared" si="5"/>
        <v/>
      </c>
      <c r="AR30" s="79" t="str">
        <f t="shared" si="5"/>
        <v/>
      </c>
      <c r="AS30" s="79" t="str">
        <f t="shared" si="5"/>
        <v/>
      </c>
      <c r="AT30" s="79" t="str">
        <f t="shared" si="5"/>
        <v/>
      </c>
      <c r="AU30" s="79" t="str">
        <f t="shared" si="5"/>
        <v/>
      </c>
      <c r="AV30" s="79" t="str">
        <f t="shared" si="5"/>
        <v/>
      </c>
      <c r="AW30" s="79" t="str">
        <f t="shared" si="5"/>
        <v/>
      </c>
      <c r="AX30" s="79" t="str">
        <f t="shared" si="5"/>
        <v/>
      </c>
      <c r="AY30" s="79" t="str">
        <f t="shared" si="5"/>
        <v/>
      </c>
      <c r="AZ30" s="79" t="str">
        <f t="shared" si="5"/>
        <v/>
      </c>
      <c r="BA30" s="79" t="str">
        <f t="shared" si="5"/>
        <v/>
      </c>
      <c r="BB30" s="66"/>
      <c r="BC30" s="66"/>
    </row>
    <row r="31" spans="1:55" s="133" customFormat="1" ht="15" customHeight="1" x14ac:dyDescent="0.2">
      <c r="A31" s="66"/>
      <c r="B31" s="105"/>
      <c r="C31" s="68"/>
      <c r="D31" s="70"/>
      <c r="E31" s="70"/>
      <c r="F31" s="70"/>
      <c r="G31" s="70"/>
      <c r="H31" s="70"/>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66"/>
      <c r="BC31" s="66"/>
    </row>
    <row r="32" spans="1:55" s="113" customFormat="1" ht="15" x14ac:dyDescent="0.25">
      <c r="A32" s="1"/>
      <c r="B32" s="198"/>
      <c r="C32" s="198"/>
      <c r="D32" s="198"/>
      <c r="E32" s="198"/>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
      <c r="BC32" s="1"/>
    </row>
    <row r="33" spans="1:55" s="113" customFormat="1" ht="15" x14ac:dyDescent="0.2">
      <c r="A33" s="1"/>
      <c r="B33" s="199" t="s">
        <v>80</v>
      </c>
      <c r="C33" s="199"/>
      <c r="D33" s="197"/>
      <c r="E33" s="197"/>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
      <c r="BC33" s="1"/>
    </row>
    <row r="34" spans="1:55" s="60" customFormat="1" ht="14.25" x14ac:dyDescent="0.2">
      <c r="A34" s="1"/>
      <c r="B34" s="138" t="s">
        <v>81</v>
      </c>
      <c r="C34" s="138"/>
      <c r="D34" s="197"/>
      <c r="E34" s="197"/>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
      <c r="BC34" s="1"/>
    </row>
    <row r="35" spans="1:55" s="60" customFormat="1" ht="29.25" customHeight="1" x14ac:dyDescent="0.2">
      <c r="A35" s="1"/>
      <c r="B35" s="138" t="s">
        <v>82</v>
      </c>
      <c r="C35" s="137"/>
      <c r="D35" s="107"/>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
      <c r="BC35" s="1"/>
    </row>
    <row r="36" spans="1:55" s="113" customFormat="1" ht="14.25" hidden="1" customHeight="1" x14ac:dyDescent="0.2">
      <c r="B36" s="117" t="s">
        <v>157</v>
      </c>
      <c r="C36" s="118">
        <f ca="1">SUM(D36:BA36)</f>
        <v>0</v>
      </c>
      <c r="D36" s="119">
        <f ca="1">IF(AND(D5&gt;=TODAY(),D7=""),1,0)</f>
        <v>0</v>
      </c>
      <c r="E36" s="119">
        <f t="shared" ref="E36:BA36" ca="1" si="6">IF(AND(E5&gt;=TODAY(),E7=""),1,0)</f>
        <v>0</v>
      </c>
      <c r="F36" s="119">
        <f t="shared" ca="1" si="6"/>
        <v>0</v>
      </c>
      <c r="G36" s="119">
        <f t="shared" ca="1" si="6"/>
        <v>0</v>
      </c>
      <c r="H36" s="119">
        <f t="shared" ca="1" si="6"/>
        <v>0</v>
      </c>
      <c r="I36" s="119">
        <f t="shared" ca="1" si="6"/>
        <v>0</v>
      </c>
      <c r="J36" s="119">
        <f t="shared" ca="1" si="6"/>
        <v>0</v>
      </c>
      <c r="K36" s="119">
        <f t="shared" ca="1" si="6"/>
        <v>0</v>
      </c>
      <c r="L36" s="119">
        <f t="shared" ca="1" si="6"/>
        <v>0</v>
      </c>
      <c r="M36" s="119">
        <f t="shared" ca="1" si="6"/>
        <v>0</v>
      </c>
      <c r="N36" s="119">
        <f t="shared" ca="1" si="6"/>
        <v>0</v>
      </c>
      <c r="O36" s="119">
        <f t="shared" ca="1" si="6"/>
        <v>0</v>
      </c>
      <c r="P36" s="119">
        <f t="shared" ca="1" si="6"/>
        <v>0</v>
      </c>
      <c r="Q36" s="119">
        <f t="shared" ca="1" si="6"/>
        <v>0</v>
      </c>
      <c r="R36" s="119">
        <f t="shared" ca="1" si="6"/>
        <v>0</v>
      </c>
      <c r="S36" s="119">
        <f t="shared" ca="1" si="6"/>
        <v>0</v>
      </c>
      <c r="T36" s="119">
        <f t="shared" ca="1" si="6"/>
        <v>0</v>
      </c>
      <c r="U36" s="119">
        <f t="shared" ca="1" si="6"/>
        <v>0</v>
      </c>
      <c r="V36" s="119">
        <f t="shared" ca="1" si="6"/>
        <v>0</v>
      </c>
      <c r="W36" s="119">
        <f t="shared" ca="1" si="6"/>
        <v>0</v>
      </c>
      <c r="X36" s="119">
        <f t="shared" ca="1" si="6"/>
        <v>0</v>
      </c>
      <c r="Y36" s="119">
        <f t="shared" ca="1" si="6"/>
        <v>0</v>
      </c>
      <c r="Z36" s="119">
        <f t="shared" ca="1" si="6"/>
        <v>0</v>
      </c>
      <c r="AA36" s="119">
        <f t="shared" ca="1" si="6"/>
        <v>0</v>
      </c>
      <c r="AB36" s="119">
        <f t="shared" ca="1" si="6"/>
        <v>0</v>
      </c>
      <c r="AC36" s="119">
        <f t="shared" ca="1" si="6"/>
        <v>0</v>
      </c>
      <c r="AD36" s="119">
        <f t="shared" ca="1" si="6"/>
        <v>0</v>
      </c>
      <c r="AE36" s="119">
        <f t="shared" ca="1" si="6"/>
        <v>0</v>
      </c>
      <c r="AF36" s="119">
        <f t="shared" ca="1" si="6"/>
        <v>0</v>
      </c>
      <c r="AG36" s="119">
        <f t="shared" ca="1" si="6"/>
        <v>0</v>
      </c>
      <c r="AH36" s="119">
        <f t="shared" ca="1" si="6"/>
        <v>0</v>
      </c>
      <c r="AI36" s="119">
        <f t="shared" ca="1" si="6"/>
        <v>0</v>
      </c>
      <c r="AJ36" s="119">
        <f t="shared" ca="1" si="6"/>
        <v>0</v>
      </c>
      <c r="AK36" s="119">
        <f t="shared" ca="1" si="6"/>
        <v>0</v>
      </c>
      <c r="AL36" s="119">
        <f t="shared" ca="1" si="6"/>
        <v>0</v>
      </c>
      <c r="AM36" s="119">
        <f t="shared" ca="1" si="6"/>
        <v>0</v>
      </c>
      <c r="AN36" s="119">
        <f t="shared" ca="1" si="6"/>
        <v>0</v>
      </c>
      <c r="AO36" s="119">
        <f t="shared" ca="1" si="6"/>
        <v>0</v>
      </c>
      <c r="AP36" s="119">
        <f t="shared" ca="1" si="6"/>
        <v>0</v>
      </c>
      <c r="AQ36" s="119">
        <f t="shared" ca="1" si="6"/>
        <v>0</v>
      </c>
      <c r="AR36" s="119">
        <f t="shared" ca="1" si="6"/>
        <v>0</v>
      </c>
      <c r="AS36" s="119">
        <f t="shared" ca="1" si="6"/>
        <v>0</v>
      </c>
      <c r="AT36" s="119">
        <f t="shared" ca="1" si="6"/>
        <v>0</v>
      </c>
      <c r="AU36" s="119">
        <f t="shared" ca="1" si="6"/>
        <v>0</v>
      </c>
      <c r="AV36" s="119">
        <f t="shared" ca="1" si="6"/>
        <v>0</v>
      </c>
      <c r="AW36" s="119">
        <f ca="1">IF(AND(AW5&gt;=TODAY(),AW7=""),1,0)</f>
        <v>0</v>
      </c>
      <c r="AX36" s="119">
        <f t="shared" ca="1" si="6"/>
        <v>0</v>
      </c>
      <c r="AY36" s="119">
        <f t="shared" ca="1" si="6"/>
        <v>0</v>
      </c>
      <c r="AZ36" s="119">
        <f t="shared" ca="1" si="6"/>
        <v>0</v>
      </c>
      <c r="BA36" s="119">
        <f t="shared" ca="1" si="6"/>
        <v>0</v>
      </c>
    </row>
    <row r="37" spans="1:55" s="113" customFormat="1" ht="15" hidden="1" x14ac:dyDescent="0.25">
      <c r="B37" s="120"/>
      <c r="C37" s="121"/>
      <c r="D37" s="122" t="s">
        <v>98</v>
      </c>
      <c r="E37" s="117">
        <f>COUNTA(D4:BA4)</f>
        <v>0</v>
      </c>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row>
    <row r="38" spans="1:55" s="113" customFormat="1" ht="12.75" hidden="1" x14ac:dyDescent="0.2">
      <c r="B38" s="117"/>
      <c r="C38" s="124"/>
      <c r="D38" s="114"/>
      <c r="E38" s="117"/>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row>
    <row r="39" spans="1:55" s="113" customFormat="1" ht="12.75" hidden="1" x14ac:dyDescent="0.2">
      <c r="B39" s="117"/>
      <c r="C39" s="124"/>
      <c r="D39" s="114" t="s">
        <v>158</v>
      </c>
      <c r="E39" s="117">
        <f>SUM(IF(Plant_Settlementpoint.Code&lt;&gt;"",1/COUNTIF(Plant_Settlementpoint.Code,Plant_Settlementpoint.Code)))</f>
        <v>0</v>
      </c>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row>
    <row r="40" spans="1:55" s="113" customFormat="1" ht="12.75" hidden="1" x14ac:dyDescent="0.2">
      <c r="B40" s="117"/>
      <c r="C40" s="124"/>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row>
    <row r="41" spans="1:55" s="113" customFormat="1" ht="12.75" hidden="1" x14ac:dyDescent="0.2">
      <c r="B41" s="117"/>
      <c r="C41" s="124"/>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row>
    <row r="42" spans="1:55" s="113" customFormat="1" ht="12.75" hidden="1" x14ac:dyDescent="0.2">
      <c r="B42" s="117"/>
      <c r="C42" s="124"/>
      <c r="D42" s="125"/>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row>
    <row r="43" spans="1:55" s="113" customFormat="1" ht="12.75" hidden="1" x14ac:dyDescent="0.2">
      <c r="B43" s="117"/>
      <c r="C43" s="124"/>
      <c r="D43" s="125"/>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row>
    <row r="44" spans="1:55" ht="12.75" hidden="1" x14ac:dyDescent="0.2">
      <c r="B44" s="126"/>
      <c r="C44" s="127"/>
    </row>
    <row r="45" spans="1:55" ht="12.75" hidden="1" x14ac:dyDescent="0.2">
      <c r="B45" s="126"/>
      <c r="C45" s="127"/>
    </row>
    <row r="46" spans="1:55" ht="12.75" hidden="1" x14ac:dyDescent="0.2">
      <c r="B46" s="126"/>
      <c r="C46" s="127"/>
    </row>
    <row r="47" spans="1:55" ht="12.75" hidden="1" x14ac:dyDescent="0.2">
      <c r="B47" s="126"/>
      <c r="C47" s="127"/>
    </row>
    <row r="48" spans="1:55" ht="12.75" hidden="1" x14ac:dyDescent="0.2">
      <c r="B48" s="126"/>
      <c r="C48" s="127"/>
    </row>
    <row r="49" spans="2:3" ht="12.75" hidden="1" x14ac:dyDescent="0.2">
      <c r="B49" s="126"/>
      <c r="C49" s="127"/>
    </row>
    <row r="50" spans="2:3" ht="12.75" hidden="1" x14ac:dyDescent="0.2">
      <c r="C50" s="129"/>
    </row>
    <row r="51" spans="2:3" ht="12.75" hidden="1" x14ac:dyDescent="0.2"/>
    <row r="52" spans="2:3" ht="12.75" hidden="1" x14ac:dyDescent="0.2"/>
    <row r="53" spans="2:3" ht="12.75" hidden="1" x14ac:dyDescent="0.2"/>
    <row r="54" spans="2:3" ht="12.75" hidden="1" x14ac:dyDescent="0.2"/>
    <row r="55" spans="2:3" ht="12.75" hidden="1" x14ac:dyDescent="0.2"/>
    <row r="56" spans="2:3" ht="12.75" hidden="1" x14ac:dyDescent="0.2"/>
    <row r="57" spans="2:3" ht="12.75" hidden="1" x14ac:dyDescent="0.2"/>
    <row r="58" spans="2:3" ht="12.75" hidden="1" x14ac:dyDescent="0.2"/>
    <row r="59" spans="2:3" ht="12.75" hidden="1" x14ac:dyDescent="0.2"/>
    <row r="60" spans="2:3" ht="12.75" hidden="1" x14ac:dyDescent="0.2"/>
    <row r="61" spans="2:3" ht="12.75" hidden="1" x14ac:dyDescent="0.2"/>
    <row r="62" spans="2:3" ht="12.75" hidden="1" x14ac:dyDescent="0.2"/>
    <row r="63" spans="2:3" ht="12.75" hidden="1" x14ac:dyDescent="0.2"/>
    <row r="64" spans="2:3"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sheetData>
  <sheetProtection algorithmName="SHA-512" hashValue="11DCiJFNEl/OES2Ds7nwsZGuO3xz25RIiiR58dl03bsg2r/A9nKbHNUD9TmnnwzLT7R7LUg4HgVLADgabeLlFg==" saltValue="7+gyD+gr8sS3dsYcZn9xfg==" spinCount="100000" sheet="1" objects="1" scenarios="1" selectLockedCells="1"/>
  <dataConsolidate/>
  <mergeCells count="5">
    <mergeCell ref="D34:E34"/>
    <mergeCell ref="B32:C32"/>
    <mergeCell ref="B33:C33"/>
    <mergeCell ref="D32:E32"/>
    <mergeCell ref="D33:E33"/>
  </mergeCells>
  <conditionalFormatting sqref="D6:BA6">
    <cfRule type="expression" dxfId="1" priority="32">
      <formula>D5=""</formula>
    </cfRule>
  </conditionalFormatting>
  <conditionalFormatting sqref="C20">
    <cfRule type="containsText" dxfId="0" priority="31" operator="containsText" text="ACHTUNG: Dubletten!">
      <formula>NOT(ISERROR(SEARCH("ACHTUNG: Dubletten!",C20)))</formula>
    </cfRule>
  </conditionalFormatting>
  <dataValidations count="8">
    <dataValidation type="decimal" allowBlank="1" showInputMessage="1" showErrorMessage="1" sqref="D8:BA8" xr:uid="{58C7401E-EF40-4994-91C3-83066B55D5F3}">
      <formula1>0</formula1>
      <formula2>100</formula2>
    </dataValidation>
    <dataValidation allowBlank="1" showInputMessage="1" showErrorMessage="1" errorTitle="Ungültiger Wert oder Format" error="Bitte geben Sie den Wert im Dezimalgrad-Format ein." sqref="D24:BA25" xr:uid="{5A494D78-8434-4CB7-BF6A-89589D62F906}"/>
    <dataValidation type="date" allowBlank="1" showInputMessage="1" showErrorMessage="1" sqref="D5:BA5 D12:BA12" xr:uid="{74A2C0FB-501E-44B1-B789-255DAAEA0847}">
      <formula1>36526</formula1>
      <formula2>73050</formula2>
    </dataValidation>
    <dataValidation type="decimal" allowBlank="1" showInputMessage="1" showErrorMessage="1" errorTitle="Ungültiger Wert" error="Bitte geben Sie einen gültigen Wert (in kW) ein." sqref="D17:BA17" xr:uid="{8EA1ED85-DFD1-4524-97ED-787AD73673EF}">
      <formula1>0</formula1>
      <formula2>20000</formula2>
    </dataValidation>
    <dataValidation type="decimal" allowBlank="1" showInputMessage="1" showErrorMessage="1" errorTitle="Ungültiger Wert" error="Bitte geben Sie einen gültigen Wert (in m) ein." sqref="D18:BA19" xr:uid="{93F8A4F1-9ED5-40DB-B9C5-3BAFF24AE032}">
      <formula1>0</formula1>
      <formula2>500</formula2>
    </dataValidation>
    <dataValidation type="decimal" allowBlank="1" showInputMessage="1" showErrorMessage="1" sqref="D26:BA26" xr:uid="{6918AC65-9FCB-4B1E-8E05-2BBCAA968801}">
      <formula1>0</formula1>
      <formula2>9.99999999999999E+22</formula2>
    </dataValidation>
    <dataValidation type="list" allowBlank="1" showInputMessage="1" showErrorMessage="1" sqref="D27:BA27" xr:uid="{8B369635-DAD7-4D30-BEBC-537AA6AD78FC}">
      <formula1>"Ja,Nein"</formula1>
    </dataValidation>
    <dataValidation type="decimal" allowBlank="1" showInputMessage="1" showErrorMessage="1" errorTitle="Unrealistischer Wert." error="Bitte geben Sie einen realistischen Wert ein." sqref="D21:BA21" xr:uid="{0E4B1C00-8E78-4645-B4B9-89CF3CDDDF27}">
      <formula1>0</formula1>
      <formula2>9.99999999999999E+22</formula2>
    </dataValidation>
  </dataValidation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6072-2EA2-47E6-9D73-4EFA9D423B90}">
  <dimension ref="A1:BG53"/>
  <sheetViews>
    <sheetView zoomScale="80" zoomScaleNormal="80" workbookViewId="0">
      <selection activeCell="I21" sqref="I21"/>
    </sheetView>
  </sheetViews>
  <sheetFormatPr baseColWidth="10" defaultColWidth="0" defaultRowHeight="0" customHeight="1" zeroHeight="1" x14ac:dyDescent="0.2"/>
  <cols>
    <col min="1" max="2" width="2.85546875" style="60" customWidth="1"/>
    <col min="3" max="3" width="68.85546875" style="60" customWidth="1"/>
    <col min="4" max="4" width="42.5703125" style="60" bestFit="1" customWidth="1"/>
    <col min="5" max="5" width="1.28515625" style="61" customWidth="1"/>
    <col min="6" max="6" width="1.42578125" style="60" customWidth="1"/>
    <col min="7" max="7" width="59.140625" style="60" customWidth="1"/>
    <col min="8" max="8" width="1.42578125" style="60" customWidth="1"/>
    <col min="9" max="9" width="45.140625" style="60" customWidth="1"/>
    <col min="10" max="58" width="42.5703125" style="60" customWidth="1"/>
    <col min="59" max="59" width="2.85546875" style="60" customWidth="1"/>
    <col min="60" max="16384" width="11.42578125" style="109" hidden="1"/>
  </cols>
  <sheetData>
    <row r="1" spans="1:59" ht="60" customHeight="1" x14ac:dyDescent="0.2">
      <c r="A1" s="1"/>
      <c r="B1" s="43"/>
      <c r="C1" s="44"/>
      <c r="D1" s="44"/>
      <c r="E1" s="45"/>
      <c r="F1" s="44"/>
      <c r="G1" s="44"/>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ht="15" customHeight="1" x14ac:dyDescent="0.2">
      <c r="A2" s="5"/>
      <c r="B2" s="5"/>
      <c r="C2" s="5"/>
      <c r="D2" s="5"/>
      <c r="E2" s="46"/>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row>
    <row r="3" spans="1:59" ht="15" x14ac:dyDescent="0.2">
      <c r="A3" s="5"/>
      <c r="B3" s="5"/>
      <c r="C3" s="47" t="s">
        <v>86</v>
      </c>
      <c r="D3" s="48" t="s">
        <v>87</v>
      </c>
      <c r="E3" s="46"/>
      <c r="F3" s="5"/>
      <c r="G3" s="5" t="s">
        <v>183</v>
      </c>
      <c r="H3" s="5"/>
      <c r="I3" s="5" t="s">
        <v>185</v>
      </c>
      <c r="J3" s="5" t="s">
        <v>184</v>
      </c>
      <c r="K3" s="5" t="s">
        <v>186</v>
      </c>
      <c r="L3" s="5" t="s">
        <v>187</v>
      </c>
      <c r="M3" s="5" t="s">
        <v>188</v>
      </c>
      <c r="N3" s="5" t="s">
        <v>189</v>
      </c>
      <c r="O3" s="5" t="s">
        <v>190</v>
      </c>
      <c r="P3" s="5" t="s">
        <v>191</v>
      </c>
      <c r="Q3" s="5" t="s">
        <v>192</v>
      </c>
      <c r="R3" s="5" t="s">
        <v>193</v>
      </c>
      <c r="S3" s="5" t="s">
        <v>194</v>
      </c>
      <c r="T3" s="5" t="s">
        <v>195</v>
      </c>
      <c r="U3" s="5" t="s">
        <v>196</v>
      </c>
      <c r="V3" s="5" t="s">
        <v>197</v>
      </c>
      <c r="W3" s="5" t="s">
        <v>198</v>
      </c>
      <c r="X3" s="5" t="s">
        <v>199</v>
      </c>
      <c r="Y3" s="5" t="s">
        <v>200</v>
      </c>
      <c r="Z3" s="5" t="s">
        <v>201</v>
      </c>
      <c r="AA3" s="5" t="s">
        <v>202</v>
      </c>
      <c r="AB3" s="5" t="s">
        <v>203</v>
      </c>
      <c r="AC3" s="5" t="s">
        <v>204</v>
      </c>
      <c r="AD3" s="5" t="s">
        <v>205</v>
      </c>
      <c r="AE3" s="5" t="s">
        <v>206</v>
      </c>
      <c r="AF3" s="5" t="s">
        <v>207</v>
      </c>
      <c r="AG3" s="5" t="s">
        <v>208</v>
      </c>
      <c r="AH3" s="5" t="s">
        <v>209</v>
      </c>
      <c r="AI3" s="5" t="s">
        <v>210</v>
      </c>
      <c r="AJ3" s="5" t="s">
        <v>211</v>
      </c>
      <c r="AK3" s="5" t="s">
        <v>212</v>
      </c>
      <c r="AL3" s="5" t="s">
        <v>213</v>
      </c>
      <c r="AM3" s="5" t="s">
        <v>214</v>
      </c>
      <c r="AN3" s="5" t="s">
        <v>215</v>
      </c>
      <c r="AO3" s="5" t="s">
        <v>216</v>
      </c>
      <c r="AP3" s="5" t="s">
        <v>217</v>
      </c>
      <c r="AQ3" s="5" t="s">
        <v>218</v>
      </c>
      <c r="AR3" s="5" t="s">
        <v>219</v>
      </c>
      <c r="AS3" s="5" t="s">
        <v>220</v>
      </c>
      <c r="AT3" s="5" t="s">
        <v>221</v>
      </c>
      <c r="AU3" s="5" t="s">
        <v>222</v>
      </c>
      <c r="AV3" s="5" t="s">
        <v>223</v>
      </c>
      <c r="AW3" s="5" t="s">
        <v>224</v>
      </c>
      <c r="AX3" s="5" t="s">
        <v>225</v>
      </c>
      <c r="AY3" s="5" t="s">
        <v>226</v>
      </c>
      <c r="AZ3" s="5" t="s">
        <v>227</v>
      </c>
      <c r="BA3" s="5" t="s">
        <v>228</v>
      </c>
      <c r="BB3" s="5" t="s">
        <v>229</v>
      </c>
      <c r="BC3" s="5" t="s">
        <v>230</v>
      </c>
      <c r="BD3" s="5" t="s">
        <v>231</v>
      </c>
      <c r="BE3" s="5" t="s">
        <v>232</v>
      </c>
      <c r="BF3" s="5" t="s">
        <v>233</v>
      </c>
      <c r="BG3" s="5"/>
    </row>
    <row r="4" spans="1:59" ht="15" x14ac:dyDescent="0.25">
      <c r="A4" s="5"/>
      <c r="B4" s="7"/>
      <c r="C4" s="19" t="s">
        <v>88</v>
      </c>
      <c r="D4" s="49" t="s">
        <v>89</v>
      </c>
      <c r="E4" s="23"/>
      <c r="F4" s="5"/>
      <c r="G4" s="146" t="str">
        <f>IF(W_Parkstammdaten!Facility_Name=0,"Keine Eingabe in den Parkdaten vorhanden",W_Parkstammdaten!Facility_Name)</f>
        <v>Keine Eingabe in den Parkdaten vorhanden</v>
      </c>
      <c r="H4" s="5"/>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5"/>
    </row>
    <row r="5" spans="1:59" ht="14.25" x14ac:dyDescent="0.2">
      <c r="A5" s="5"/>
      <c r="B5" s="7"/>
      <c r="C5" s="19" t="s">
        <v>90</v>
      </c>
      <c r="D5" s="49" t="s">
        <v>91</v>
      </c>
      <c r="E5" s="50"/>
      <c r="F5" s="5"/>
      <c r="G5" s="146" t="str">
        <f>IF(W_Parkstammdaten!Facility_Portfolio.EnergySource=0,"Keine Eingabe in den Parkdaten vorhanden",W_Parkstammdaten!Facility_Portfolio.EnergySource)</f>
        <v>Keine Eingabe in den Parkdaten vorhanden</v>
      </c>
      <c r="H5" s="5"/>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5"/>
    </row>
    <row r="6" spans="1:59" ht="15" x14ac:dyDescent="0.25">
      <c r="A6" s="5"/>
      <c r="B6" s="7"/>
      <c r="C6" s="23"/>
      <c r="D6" s="51"/>
      <c r="E6" s="50"/>
      <c r="F6" s="5"/>
      <c r="G6" s="20"/>
      <c r="H6" s="5"/>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
    </row>
    <row r="7" spans="1:59" ht="15" x14ac:dyDescent="0.25">
      <c r="A7" s="5"/>
      <c r="B7" s="5"/>
      <c r="C7" s="47" t="s">
        <v>166</v>
      </c>
      <c r="D7" s="51"/>
      <c r="E7" s="23"/>
      <c r="F7" s="5"/>
      <c r="G7" s="7"/>
      <c r="H7" s="5"/>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
    </row>
    <row r="8" spans="1:59" ht="18.600000000000001" customHeight="1" x14ac:dyDescent="0.25">
      <c r="A8" s="5"/>
      <c r="B8" s="5"/>
      <c r="C8" s="19" t="s">
        <v>163</v>
      </c>
      <c r="D8" s="49">
        <v>660119</v>
      </c>
      <c r="E8" s="23"/>
      <c r="F8" s="5"/>
      <c r="G8" s="14"/>
      <c r="H8" s="5"/>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5"/>
    </row>
    <row r="9" spans="1:59" ht="18.600000000000001" customHeight="1" x14ac:dyDescent="0.25">
      <c r="A9" s="5"/>
      <c r="B9" s="5"/>
      <c r="C9" s="84" t="s">
        <v>239</v>
      </c>
      <c r="D9" s="49" t="s">
        <v>80</v>
      </c>
      <c r="E9" s="23"/>
      <c r="F9" s="5"/>
      <c r="G9" s="14"/>
      <c r="H9" s="5"/>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5"/>
    </row>
    <row r="10" spans="1:59" ht="15" x14ac:dyDescent="0.25">
      <c r="A10" s="5"/>
      <c r="B10" s="5"/>
      <c r="C10" s="84" t="s">
        <v>241</v>
      </c>
      <c r="D10" s="155" t="s">
        <v>240</v>
      </c>
      <c r="E10" s="23"/>
      <c r="F10" s="5"/>
      <c r="G10" s="14"/>
      <c r="H10" s="5"/>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5"/>
    </row>
    <row r="11" spans="1:59" ht="18.600000000000001" customHeight="1" x14ac:dyDescent="0.25">
      <c r="A11" s="5"/>
      <c r="B11" s="5"/>
      <c r="C11" s="19" t="s">
        <v>181</v>
      </c>
      <c r="D11" s="49" t="s">
        <v>134</v>
      </c>
      <c r="E11" s="23"/>
      <c r="F11" s="5"/>
      <c r="G11" s="49"/>
      <c r="H11" s="5"/>
      <c r="I11" s="146" t="str">
        <f>IF(W_Anlagenstammdaten!D4=0,"Keine Eingaben in den Anlagendaten vorhanden",W_Anlagenstammdaten!D4)</f>
        <v>Keine Eingaben in den Anlagendaten vorhanden</v>
      </c>
      <c r="J11" s="146" t="str">
        <f>IF(W_Anlagenstammdaten!E4=0,"",W_Anlagenstammdaten!E4)</f>
        <v/>
      </c>
      <c r="K11" s="146" t="str">
        <f>IF(W_Anlagenstammdaten!F4=0,"",W_Anlagenstammdaten!F4)</f>
        <v/>
      </c>
      <c r="L11" s="146" t="str">
        <f>IF(W_Anlagenstammdaten!G4=0,"",W_Anlagenstammdaten!G4)</f>
        <v/>
      </c>
      <c r="M11" s="146" t="str">
        <f>IF(W_Anlagenstammdaten!H4=0,"",W_Anlagenstammdaten!H4)</f>
        <v/>
      </c>
      <c r="N11" s="146" t="str">
        <f>IF(W_Anlagenstammdaten!I4=0,"",W_Anlagenstammdaten!I4)</f>
        <v/>
      </c>
      <c r="O11" s="146" t="str">
        <f>IF(W_Anlagenstammdaten!J4=0,"",W_Anlagenstammdaten!J4)</f>
        <v/>
      </c>
      <c r="P11" s="146" t="str">
        <f>IF(W_Anlagenstammdaten!K4=0,"",W_Anlagenstammdaten!K4)</f>
        <v/>
      </c>
      <c r="Q11" s="146" t="str">
        <f>IF(W_Anlagenstammdaten!L4=0,"",W_Anlagenstammdaten!L4)</f>
        <v/>
      </c>
      <c r="R11" s="146" t="str">
        <f>IF(W_Anlagenstammdaten!M4=0,"",W_Anlagenstammdaten!M4)</f>
        <v/>
      </c>
      <c r="S11" s="146" t="str">
        <f>IF(W_Anlagenstammdaten!N4=0,"",W_Anlagenstammdaten!N4)</f>
        <v/>
      </c>
      <c r="T11" s="146" t="str">
        <f>IF(W_Anlagenstammdaten!O4=0,"",W_Anlagenstammdaten!O4)</f>
        <v/>
      </c>
      <c r="U11" s="146" t="str">
        <f>IF(W_Anlagenstammdaten!P4=0,"",W_Anlagenstammdaten!P4)</f>
        <v/>
      </c>
      <c r="V11" s="146" t="str">
        <f>IF(W_Anlagenstammdaten!Q4=0,"",W_Anlagenstammdaten!Q4)</f>
        <v/>
      </c>
      <c r="W11" s="146" t="str">
        <f>IF(W_Anlagenstammdaten!R4=0,"",W_Anlagenstammdaten!R4)</f>
        <v/>
      </c>
      <c r="X11" s="146" t="str">
        <f>IF(W_Anlagenstammdaten!S4=0,"",W_Anlagenstammdaten!S4)</f>
        <v/>
      </c>
      <c r="Y11" s="146" t="str">
        <f>IF(W_Anlagenstammdaten!T4=0,"",W_Anlagenstammdaten!T4)</f>
        <v/>
      </c>
      <c r="Z11" s="146" t="str">
        <f>IF(W_Anlagenstammdaten!U4=0,"",W_Anlagenstammdaten!U4)</f>
        <v/>
      </c>
      <c r="AA11" s="146" t="str">
        <f>IF(W_Anlagenstammdaten!V4=0,"",W_Anlagenstammdaten!V4)</f>
        <v/>
      </c>
      <c r="AB11" s="146" t="str">
        <f>IF(W_Anlagenstammdaten!W4=0,"",W_Anlagenstammdaten!W4)</f>
        <v/>
      </c>
      <c r="AC11" s="146" t="str">
        <f>IF(W_Anlagenstammdaten!X4=0,"",W_Anlagenstammdaten!X4)</f>
        <v/>
      </c>
      <c r="AD11" s="146" t="str">
        <f>IF(W_Anlagenstammdaten!Y4=0,"",W_Anlagenstammdaten!Y4)</f>
        <v/>
      </c>
      <c r="AE11" s="146" t="str">
        <f>IF(W_Anlagenstammdaten!Z4=0,"",W_Anlagenstammdaten!Z4)</f>
        <v/>
      </c>
      <c r="AF11" s="146" t="str">
        <f>IF(W_Anlagenstammdaten!AA4=0,"",W_Anlagenstammdaten!AA4)</f>
        <v/>
      </c>
      <c r="AG11" s="146" t="str">
        <f>IF(W_Anlagenstammdaten!AB4=0,"",W_Anlagenstammdaten!AB4)</f>
        <v/>
      </c>
      <c r="AH11" s="146" t="str">
        <f>IF(W_Anlagenstammdaten!AC4=0,"",W_Anlagenstammdaten!AC4)</f>
        <v/>
      </c>
      <c r="AI11" s="146" t="str">
        <f>IF(W_Anlagenstammdaten!AD4=0,"",W_Anlagenstammdaten!AD4)</f>
        <v/>
      </c>
      <c r="AJ11" s="146" t="str">
        <f>IF(W_Anlagenstammdaten!AE4=0,"",W_Anlagenstammdaten!AE4)</f>
        <v/>
      </c>
      <c r="AK11" s="146" t="str">
        <f>IF(W_Anlagenstammdaten!AF4=0,"",W_Anlagenstammdaten!AF4)</f>
        <v/>
      </c>
      <c r="AL11" s="146" t="str">
        <f>IF(W_Anlagenstammdaten!AG4=0,"",W_Anlagenstammdaten!AG4)</f>
        <v/>
      </c>
      <c r="AM11" s="146" t="str">
        <f>IF(W_Anlagenstammdaten!AH4=0,"",W_Anlagenstammdaten!AH4)</f>
        <v/>
      </c>
      <c r="AN11" s="146" t="str">
        <f>IF(W_Anlagenstammdaten!AI4=0,"",W_Anlagenstammdaten!AI4)</f>
        <v/>
      </c>
      <c r="AO11" s="146" t="str">
        <f>IF(W_Anlagenstammdaten!AJ4=0,"",W_Anlagenstammdaten!AJ4)</f>
        <v/>
      </c>
      <c r="AP11" s="146" t="str">
        <f>IF(W_Anlagenstammdaten!AK4=0,"",W_Anlagenstammdaten!AK4)</f>
        <v/>
      </c>
      <c r="AQ11" s="146" t="str">
        <f>IF(W_Anlagenstammdaten!AL4=0,"",W_Anlagenstammdaten!AL4)</f>
        <v/>
      </c>
      <c r="AR11" s="146" t="str">
        <f>IF(W_Anlagenstammdaten!AM4=0,"",W_Anlagenstammdaten!AM4)</f>
        <v/>
      </c>
      <c r="AS11" s="146" t="str">
        <f>IF(W_Anlagenstammdaten!AN4=0,"",W_Anlagenstammdaten!AN4)</f>
        <v/>
      </c>
      <c r="AT11" s="146" t="str">
        <f>IF(W_Anlagenstammdaten!AO4=0,"",W_Anlagenstammdaten!AO4)</f>
        <v/>
      </c>
      <c r="AU11" s="146" t="str">
        <f>IF(W_Anlagenstammdaten!AP4=0,"",W_Anlagenstammdaten!AP4)</f>
        <v/>
      </c>
      <c r="AV11" s="146" t="str">
        <f>IF(W_Anlagenstammdaten!AQ4=0,"",W_Anlagenstammdaten!AQ4)</f>
        <v/>
      </c>
      <c r="AW11" s="146" t="str">
        <f>IF(W_Anlagenstammdaten!AR4=0,"",W_Anlagenstammdaten!AR4)</f>
        <v/>
      </c>
      <c r="AX11" s="146" t="str">
        <f>IF(W_Anlagenstammdaten!AS4=0,"",W_Anlagenstammdaten!AS4)</f>
        <v/>
      </c>
      <c r="AY11" s="146" t="str">
        <f>IF(W_Anlagenstammdaten!AT4=0,"",W_Anlagenstammdaten!AT4)</f>
        <v/>
      </c>
      <c r="AZ11" s="146" t="str">
        <f>IF(W_Anlagenstammdaten!AU4=0,"",W_Anlagenstammdaten!AU4)</f>
        <v/>
      </c>
      <c r="BA11" s="146" t="str">
        <f>IF(W_Anlagenstammdaten!AV4=0,"",W_Anlagenstammdaten!AV4)</f>
        <v/>
      </c>
      <c r="BB11" s="146" t="str">
        <f>IF(W_Anlagenstammdaten!AW4=0,"",W_Anlagenstammdaten!AW4)</f>
        <v/>
      </c>
      <c r="BC11" s="146" t="str">
        <f>IF(W_Anlagenstammdaten!AX4=0,"",W_Anlagenstammdaten!AX4)</f>
        <v/>
      </c>
      <c r="BD11" s="146" t="str">
        <f>IF(W_Anlagenstammdaten!AY4=0,"",W_Anlagenstammdaten!AY4)</f>
        <v/>
      </c>
      <c r="BE11" s="146" t="str">
        <f>IF(W_Anlagenstammdaten!AZ4=0,"",W_Anlagenstammdaten!AZ4)</f>
        <v/>
      </c>
      <c r="BF11" s="146" t="str">
        <f>IF(W_Anlagenstammdaten!BA4=0,"",W_Anlagenstammdaten!BA4)</f>
        <v/>
      </c>
      <c r="BG11" s="5"/>
    </row>
    <row r="12" spans="1:59" ht="18.600000000000001" customHeight="1" x14ac:dyDescent="0.25">
      <c r="A12" s="5"/>
      <c r="B12" s="5"/>
      <c r="C12" s="19" t="s">
        <v>135</v>
      </c>
      <c r="D12" s="145">
        <f ca="1">TODAY()-93</f>
        <v>44549</v>
      </c>
      <c r="E12" s="23"/>
      <c r="F12" s="5"/>
      <c r="G12" s="49"/>
      <c r="H12" s="5"/>
      <c r="I12" s="147" t="str">
        <f>IF(W_Anlagenstammdaten!D5=0,"Keine Eingaben in den Anlagendaten vorhanden",W_Anlagenstammdaten!D5)</f>
        <v>Keine Eingaben in den Anlagendaten vorhanden</v>
      </c>
      <c r="J12" s="147" t="str">
        <f>IF(W_Anlagenstammdaten!E5=0,"",W_Anlagenstammdaten!E5)</f>
        <v/>
      </c>
      <c r="K12" s="147" t="str">
        <f>IF(W_Anlagenstammdaten!F5=0,"",W_Anlagenstammdaten!F5)</f>
        <v/>
      </c>
      <c r="L12" s="147" t="str">
        <f>IF(W_Anlagenstammdaten!G5=0,"",W_Anlagenstammdaten!G5)</f>
        <v/>
      </c>
      <c r="M12" s="147" t="str">
        <f>IF(W_Anlagenstammdaten!H5=0,"",W_Anlagenstammdaten!H5)</f>
        <v/>
      </c>
      <c r="N12" s="147" t="str">
        <f>IF(W_Anlagenstammdaten!I5=0,"",W_Anlagenstammdaten!I5)</f>
        <v/>
      </c>
      <c r="O12" s="147" t="str">
        <f>IF(W_Anlagenstammdaten!J5=0,"",W_Anlagenstammdaten!J5)</f>
        <v/>
      </c>
      <c r="P12" s="147" t="str">
        <f>IF(W_Anlagenstammdaten!K5=0,"",W_Anlagenstammdaten!K5)</f>
        <v/>
      </c>
      <c r="Q12" s="147" t="str">
        <f>IF(W_Anlagenstammdaten!L5=0,"",W_Anlagenstammdaten!L5)</f>
        <v/>
      </c>
      <c r="R12" s="147" t="str">
        <f>IF(W_Anlagenstammdaten!M5=0,"",W_Anlagenstammdaten!M5)</f>
        <v/>
      </c>
      <c r="S12" s="147" t="str">
        <f>IF(W_Anlagenstammdaten!N5=0,"",W_Anlagenstammdaten!N5)</f>
        <v/>
      </c>
      <c r="T12" s="147" t="str">
        <f>IF(W_Anlagenstammdaten!O5=0,"",W_Anlagenstammdaten!O5)</f>
        <v/>
      </c>
      <c r="U12" s="147" t="str">
        <f>IF(W_Anlagenstammdaten!P5=0,"",W_Anlagenstammdaten!P5)</f>
        <v/>
      </c>
      <c r="V12" s="147" t="str">
        <f>IF(W_Anlagenstammdaten!Q5=0,"",W_Anlagenstammdaten!Q5)</f>
        <v/>
      </c>
      <c r="W12" s="147" t="str">
        <f>IF(W_Anlagenstammdaten!R5=0,"",W_Anlagenstammdaten!R5)</f>
        <v/>
      </c>
      <c r="X12" s="147" t="str">
        <f>IF(W_Anlagenstammdaten!S5=0,"",W_Anlagenstammdaten!S5)</f>
        <v/>
      </c>
      <c r="Y12" s="147" t="str">
        <f>IF(W_Anlagenstammdaten!T5=0,"",W_Anlagenstammdaten!T5)</f>
        <v/>
      </c>
      <c r="Z12" s="147" t="str">
        <f>IF(W_Anlagenstammdaten!U5=0,"",W_Anlagenstammdaten!U5)</f>
        <v/>
      </c>
      <c r="AA12" s="147" t="str">
        <f>IF(W_Anlagenstammdaten!V5=0,"",W_Anlagenstammdaten!V5)</f>
        <v/>
      </c>
      <c r="AB12" s="147" t="str">
        <f>IF(W_Anlagenstammdaten!W5=0,"",W_Anlagenstammdaten!W5)</f>
        <v/>
      </c>
      <c r="AC12" s="147" t="str">
        <f>IF(W_Anlagenstammdaten!X5=0,"",W_Anlagenstammdaten!X5)</f>
        <v/>
      </c>
      <c r="AD12" s="147" t="str">
        <f>IF(W_Anlagenstammdaten!Y5=0,"",W_Anlagenstammdaten!Y5)</f>
        <v/>
      </c>
      <c r="AE12" s="147" t="str">
        <f>IF(W_Anlagenstammdaten!Z5=0,"",W_Anlagenstammdaten!Z5)</f>
        <v/>
      </c>
      <c r="AF12" s="147" t="str">
        <f>IF(W_Anlagenstammdaten!AA5=0,"",W_Anlagenstammdaten!AA5)</f>
        <v/>
      </c>
      <c r="AG12" s="147" t="str">
        <f>IF(W_Anlagenstammdaten!AB5=0,"",W_Anlagenstammdaten!AB5)</f>
        <v/>
      </c>
      <c r="AH12" s="147" t="str">
        <f>IF(W_Anlagenstammdaten!AC5=0,"",W_Anlagenstammdaten!AC5)</f>
        <v/>
      </c>
      <c r="AI12" s="147" t="str">
        <f>IF(W_Anlagenstammdaten!AD5=0,"",W_Anlagenstammdaten!AD5)</f>
        <v/>
      </c>
      <c r="AJ12" s="147" t="str">
        <f>IF(W_Anlagenstammdaten!AE5=0,"",W_Anlagenstammdaten!AE5)</f>
        <v/>
      </c>
      <c r="AK12" s="147" t="str">
        <f>IF(W_Anlagenstammdaten!AF5=0,"",W_Anlagenstammdaten!AF5)</f>
        <v/>
      </c>
      <c r="AL12" s="147" t="str">
        <f>IF(W_Anlagenstammdaten!AG5=0,"",W_Anlagenstammdaten!AG5)</f>
        <v/>
      </c>
      <c r="AM12" s="147" t="str">
        <f>IF(W_Anlagenstammdaten!AH5=0,"",W_Anlagenstammdaten!AH5)</f>
        <v/>
      </c>
      <c r="AN12" s="147" t="str">
        <f>IF(W_Anlagenstammdaten!AI5=0,"",W_Anlagenstammdaten!AI5)</f>
        <v/>
      </c>
      <c r="AO12" s="147" t="str">
        <f>IF(W_Anlagenstammdaten!AJ5=0,"",W_Anlagenstammdaten!AJ5)</f>
        <v/>
      </c>
      <c r="AP12" s="147" t="str">
        <f>IF(W_Anlagenstammdaten!AK5=0,"",W_Anlagenstammdaten!AK5)</f>
        <v/>
      </c>
      <c r="AQ12" s="147" t="str">
        <f>IF(W_Anlagenstammdaten!AL5=0,"",W_Anlagenstammdaten!AL5)</f>
        <v/>
      </c>
      <c r="AR12" s="147" t="str">
        <f>IF(W_Anlagenstammdaten!AM5=0,"",W_Anlagenstammdaten!AM5)</f>
        <v/>
      </c>
      <c r="AS12" s="147" t="str">
        <f>IF(W_Anlagenstammdaten!AN5=0,"",W_Anlagenstammdaten!AN5)</f>
        <v/>
      </c>
      <c r="AT12" s="147" t="str">
        <f>IF(W_Anlagenstammdaten!AO5=0,"",W_Anlagenstammdaten!AO5)</f>
        <v/>
      </c>
      <c r="AU12" s="147" t="str">
        <f>IF(W_Anlagenstammdaten!AP5=0,"",W_Anlagenstammdaten!AP5)</f>
        <v/>
      </c>
      <c r="AV12" s="147" t="str">
        <f>IF(W_Anlagenstammdaten!AQ5=0,"",W_Anlagenstammdaten!AQ5)</f>
        <v/>
      </c>
      <c r="AW12" s="147" t="str">
        <f>IF(W_Anlagenstammdaten!AR5=0,"",W_Anlagenstammdaten!AR5)</f>
        <v/>
      </c>
      <c r="AX12" s="147" t="str">
        <f>IF(W_Anlagenstammdaten!AS5=0,"",W_Anlagenstammdaten!AS5)</f>
        <v/>
      </c>
      <c r="AY12" s="147" t="str">
        <f>IF(W_Anlagenstammdaten!AT5=0,"",W_Anlagenstammdaten!AT5)</f>
        <v/>
      </c>
      <c r="AZ12" s="147" t="str">
        <f>IF(W_Anlagenstammdaten!AU5=0,"",W_Anlagenstammdaten!AU5)</f>
        <v/>
      </c>
      <c r="BA12" s="147" t="str">
        <f>IF(W_Anlagenstammdaten!AV5=0,"",W_Anlagenstammdaten!AV5)</f>
        <v/>
      </c>
      <c r="BB12" s="147" t="str">
        <f>IF(W_Anlagenstammdaten!AW5=0,"",W_Anlagenstammdaten!AW5)</f>
        <v/>
      </c>
      <c r="BC12" s="147" t="str">
        <f>IF(W_Anlagenstammdaten!AX5=0,"",W_Anlagenstammdaten!AX5)</f>
        <v/>
      </c>
      <c r="BD12" s="147" t="str">
        <f>IF(W_Anlagenstammdaten!AY5=0,"",W_Anlagenstammdaten!AY5)</f>
        <v/>
      </c>
      <c r="BE12" s="147" t="str">
        <f>IF(W_Anlagenstammdaten!AZ5=0,"",W_Anlagenstammdaten!AZ5)</f>
        <v/>
      </c>
      <c r="BF12" s="147" t="str">
        <f>IF(W_Anlagenstammdaten!BA5=0,"",W_Anlagenstammdaten!BA5)</f>
        <v/>
      </c>
      <c r="BG12" s="5"/>
    </row>
    <row r="13" spans="1:59" ht="18.600000000000001" customHeight="1" x14ac:dyDescent="0.25">
      <c r="A13" s="5"/>
      <c r="B13" s="5"/>
      <c r="C13" s="19" t="s">
        <v>136</v>
      </c>
      <c r="D13" s="80">
        <v>50482820354</v>
      </c>
      <c r="E13" s="23"/>
      <c r="F13" s="5"/>
      <c r="G13" s="49"/>
      <c r="H13" s="5"/>
      <c r="I13" s="146" t="str">
        <f>IF(W_Anlagenstammdaten!D7=0,"Keine Eingaben in den Anlagendaten vorhanden",W_Anlagenstammdaten!D7)</f>
        <v>Keine Eingaben in den Anlagendaten vorhanden</v>
      </c>
      <c r="J13" s="146" t="str">
        <f>IF(W_Anlagenstammdaten!E7=0,"",W_Anlagenstammdaten!E7)</f>
        <v/>
      </c>
      <c r="K13" s="146" t="str">
        <f>IF(W_Anlagenstammdaten!F7=0,"",W_Anlagenstammdaten!F7)</f>
        <v/>
      </c>
      <c r="L13" s="146" t="str">
        <f>IF(W_Anlagenstammdaten!G7=0,"",W_Anlagenstammdaten!G7)</f>
        <v/>
      </c>
      <c r="M13" s="146" t="str">
        <f>IF(W_Anlagenstammdaten!H7=0,"",W_Anlagenstammdaten!H7)</f>
        <v/>
      </c>
      <c r="N13" s="146" t="str">
        <f>IF(W_Anlagenstammdaten!I7=0,"",W_Anlagenstammdaten!I7)</f>
        <v/>
      </c>
      <c r="O13" s="146" t="str">
        <f>IF(W_Anlagenstammdaten!J7=0,"",W_Anlagenstammdaten!J7)</f>
        <v/>
      </c>
      <c r="P13" s="146" t="str">
        <f>IF(W_Anlagenstammdaten!K7=0,"",W_Anlagenstammdaten!K7)</f>
        <v/>
      </c>
      <c r="Q13" s="146" t="str">
        <f>IF(W_Anlagenstammdaten!L7=0,"",W_Anlagenstammdaten!L7)</f>
        <v/>
      </c>
      <c r="R13" s="146" t="str">
        <f>IF(W_Anlagenstammdaten!M7=0,"",W_Anlagenstammdaten!M7)</f>
        <v/>
      </c>
      <c r="S13" s="146" t="str">
        <f>IF(W_Anlagenstammdaten!N7=0,"",W_Anlagenstammdaten!N7)</f>
        <v/>
      </c>
      <c r="T13" s="146" t="str">
        <f>IF(W_Anlagenstammdaten!O7=0,"",W_Anlagenstammdaten!O7)</f>
        <v/>
      </c>
      <c r="U13" s="146" t="str">
        <f>IF(W_Anlagenstammdaten!P7=0,"",W_Anlagenstammdaten!P7)</f>
        <v/>
      </c>
      <c r="V13" s="146" t="str">
        <f>IF(W_Anlagenstammdaten!Q7=0,"",W_Anlagenstammdaten!Q7)</f>
        <v/>
      </c>
      <c r="W13" s="146" t="str">
        <f>IF(W_Anlagenstammdaten!R7=0,"",W_Anlagenstammdaten!R7)</f>
        <v/>
      </c>
      <c r="X13" s="146" t="str">
        <f>IF(W_Anlagenstammdaten!S7=0,"",W_Anlagenstammdaten!S7)</f>
        <v/>
      </c>
      <c r="Y13" s="146" t="str">
        <f>IF(W_Anlagenstammdaten!T7=0,"",W_Anlagenstammdaten!T7)</f>
        <v/>
      </c>
      <c r="Z13" s="146" t="str">
        <f>IF(W_Anlagenstammdaten!U7=0,"",W_Anlagenstammdaten!U7)</f>
        <v/>
      </c>
      <c r="AA13" s="146" t="str">
        <f>IF(W_Anlagenstammdaten!V7=0,"",W_Anlagenstammdaten!V7)</f>
        <v/>
      </c>
      <c r="AB13" s="146" t="str">
        <f>IF(W_Anlagenstammdaten!W7=0,"",W_Anlagenstammdaten!W7)</f>
        <v/>
      </c>
      <c r="AC13" s="146" t="str">
        <f>IF(W_Anlagenstammdaten!X7=0,"",W_Anlagenstammdaten!X7)</f>
        <v/>
      </c>
      <c r="AD13" s="146" t="str">
        <f>IF(W_Anlagenstammdaten!Y7=0,"",W_Anlagenstammdaten!Y7)</f>
        <v/>
      </c>
      <c r="AE13" s="146" t="str">
        <f>IF(W_Anlagenstammdaten!Z7=0,"",W_Anlagenstammdaten!Z7)</f>
        <v/>
      </c>
      <c r="AF13" s="146" t="str">
        <f>IF(W_Anlagenstammdaten!AA7=0,"",W_Anlagenstammdaten!AA7)</f>
        <v/>
      </c>
      <c r="AG13" s="146" t="str">
        <f>IF(W_Anlagenstammdaten!AB7=0,"",W_Anlagenstammdaten!AB7)</f>
        <v/>
      </c>
      <c r="AH13" s="146" t="str">
        <f>IF(W_Anlagenstammdaten!AC7=0,"",W_Anlagenstammdaten!AC7)</f>
        <v/>
      </c>
      <c r="AI13" s="146" t="str">
        <f>IF(W_Anlagenstammdaten!AD7=0,"",W_Anlagenstammdaten!AD7)</f>
        <v/>
      </c>
      <c r="AJ13" s="146" t="str">
        <f>IF(W_Anlagenstammdaten!AE7=0,"",W_Anlagenstammdaten!AE7)</f>
        <v/>
      </c>
      <c r="AK13" s="146" t="str">
        <f>IF(W_Anlagenstammdaten!AF7=0,"",W_Anlagenstammdaten!AF7)</f>
        <v/>
      </c>
      <c r="AL13" s="146" t="str">
        <f>IF(W_Anlagenstammdaten!AG7=0,"",W_Anlagenstammdaten!AG7)</f>
        <v/>
      </c>
      <c r="AM13" s="146" t="str">
        <f>IF(W_Anlagenstammdaten!AH7=0,"",W_Anlagenstammdaten!AH7)</f>
        <v/>
      </c>
      <c r="AN13" s="146" t="str">
        <f>IF(W_Anlagenstammdaten!AI7=0,"",W_Anlagenstammdaten!AI7)</f>
        <v/>
      </c>
      <c r="AO13" s="146" t="str">
        <f>IF(W_Anlagenstammdaten!AJ7=0,"",W_Anlagenstammdaten!AJ7)</f>
        <v/>
      </c>
      <c r="AP13" s="146" t="str">
        <f>IF(W_Anlagenstammdaten!AK7=0,"",W_Anlagenstammdaten!AK7)</f>
        <v/>
      </c>
      <c r="AQ13" s="146" t="str">
        <f>IF(W_Anlagenstammdaten!AL7=0,"",W_Anlagenstammdaten!AL7)</f>
        <v/>
      </c>
      <c r="AR13" s="146" t="str">
        <f>IF(W_Anlagenstammdaten!AM7=0,"",W_Anlagenstammdaten!AM7)</f>
        <v/>
      </c>
      <c r="AS13" s="146" t="str">
        <f>IF(W_Anlagenstammdaten!AN7=0,"",W_Anlagenstammdaten!AN7)</f>
        <v/>
      </c>
      <c r="AT13" s="146" t="str">
        <f>IF(W_Anlagenstammdaten!AO7=0,"",W_Anlagenstammdaten!AO7)</f>
        <v/>
      </c>
      <c r="AU13" s="146" t="str">
        <f>IF(W_Anlagenstammdaten!AP7=0,"",W_Anlagenstammdaten!AP7)</f>
        <v/>
      </c>
      <c r="AV13" s="146" t="str">
        <f>IF(W_Anlagenstammdaten!AQ7=0,"",W_Anlagenstammdaten!AQ7)</f>
        <v/>
      </c>
      <c r="AW13" s="146" t="str">
        <f>IF(W_Anlagenstammdaten!AR7=0,"",W_Anlagenstammdaten!AR7)</f>
        <v/>
      </c>
      <c r="AX13" s="146" t="str">
        <f>IF(W_Anlagenstammdaten!AS7=0,"",W_Anlagenstammdaten!AS7)</f>
        <v/>
      </c>
      <c r="AY13" s="146" t="str">
        <f>IF(W_Anlagenstammdaten!AT7=0,"",W_Anlagenstammdaten!AT7)</f>
        <v/>
      </c>
      <c r="AZ13" s="146" t="str">
        <f>IF(W_Anlagenstammdaten!AU7=0,"",W_Anlagenstammdaten!AU7)</f>
        <v/>
      </c>
      <c r="BA13" s="146" t="str">
        <f>IF(W_Anlagenstammdaten!AV7=0,"",W_Anlagenstammdaten!AV7)</f>
        <v/>
      </c>
      <c r="BB13" s="146" t="str">
        <f>IF(W_Anlagenstammdaten!AW7=0,"",W_Anlagenstammdaten!AW7)</f>
        <v/>
      </c>
      <c r="BC13" s="146" t="str">
        <f>IF(W_Anlagenstammdaten!AX7=0,"",W_Anlagenstammdaten!AX7)</f>
        <v/>
      </c>
      <c r="BD13" s="146" t="str">
        <f>IF(W_Anlagenstammdaten!AY7=0,"",W_Anlagenstammdaten!AY7)</f>
        <v/>
      </c>
      <c r="BE13" s="146" t="str">
        <f>IF(W_Anlagenstammdaten!AZ7=0,"",W_Anlagenstammdaten!AZ7)</f>
        <v/>
      </c>
      <c r="BF13" s="146" t="str">
        <f>IF(W_Anlagenstammdaten!BA7=0,"",W_Anlagenstammdaten!BA7)</f>
        <v/>
      </c>
      <c r="BG13" s="5"/>
    </row>
    <row r="14" spans="1:59" ht="18.600000000000001" customHeight="1" x14ac:dyDescent="0.25">
      <c r="A14" s="5"/>
      <c r="B14" s="5"/>
      <c r="C14" s="19" t="s">
        <v>139</v>
      </c>
      <c r="D14" s="49" t="s">
        <v>182</v>
      </c>
      <c r="E14" s="23"/>
      <c r="F14" s="5"/>
      <c r="G14" s="49"/>
      <c r="H14" s="5"/>
      <c r="I14" s="146" t="str">
        <f>IF(W_Anlagenstammdaten!D9=0,"Keine Eingaben in den Anlagendaten vorhanden",W_Anlagenstammdaten!D9)</f>
        <v>Keine Eingaben in den Anlagendaten vorhanden</v>
      </c>
      <c r="J14" s="146" t="str">
        <f>IF(W_Anlagenstammdaten!E9=0,"",W_Anlagenstammdaten!E9)</f>
        <v/>
      </c>
      <c r="K14" s="146" t="str">
        <f>IF(W_Anlagenstammdaten!F9=0,"",W_Anlagenstammdaten!F9)</f>
        <v/>
      </c>
      <c r="L14" s="146" t="str">
        <f>IF(W_Anlagenstammdaten!G9=0,"",W_Anlagenstammdaten!G9)</f>
        <v/>
      </c>
      <c r="M14" s="146" t="str">
        <f>IF(W_Anlagenstammdaten!H9=0,"",W_Anlagenstammdaten!H9)</f>
        <v/>
      </c>
      <c r="N14" s="146" t="str">
        <f>IF(W_Anlagenstammdaten!I9=0,"",W_Anlagenstammdaten!I9)</f>
        <v/>
      </c>
      <c r="O14" s="146" t="str">
        <f>IF(W_Anlagenstammdaten!J9=0,"",W_Anlagenstammdaten!J9)</f>
        <v/>
      </c>
      <c r="P14" s="146" t="str">
        <f>IF(W_Anlagenstammdaten!K9=0,"",W_Anlagenstammdaten!K9)</f>
        <v/>
      </c>
      <c r="Q14" s="146" t="str">
        <f>IF(W_Anlagenstammdaten!L9=0,"",W_Anlagenstammdaten!L9)</f>
        <v/>
      </c>
      <c r="R14" s="146" t="str">
        <f>IF(W_Anlagenstammdaten!M9=0,"",W_Anlagenstammdaten!M9)</f>
        <v/>
      </c>
      <c r="S14" s="146" t="str">
        <f>IF(W_Anlagenstammdaten!N9=0,"",W_Anlagenstammdaten!N9)</f>
        <v/>
      </c>
      <c r="T14" s="146" t="str">
        <f>IF(W_Anlagenstammdaten!O9=0,"",W_Anlagenstammdaten!O9)</f>
        <v/>
      </c>
      <c r="U14" s="146" t="str">
        <f>IF(W_Anlagenstammdaten!P9=0,"",W_Anlagenstammdaten!P9)</f>
        <v/>
      </c>
      <c r="V14" s="146" t="str">
        <f>IF(W_Anlagenstammdaten!Q9=0,"",W_Anlagenstammdaten!Q9)</f>
        <v/>
      </c>
      <c r="W14" s="146" t="str">
        <f>IF(W_Anlagenstammdaten!R9=0,"",W_Anlagenstammdaten!R9)</f>
        <v/>
      </c>
      <c r="X14" s="146" t="str">
        <f>IF(W_Anlagenstammdaten!S9=0,"",W_Anlagenstammdaten!S9)</f>
        <v/>
      </c>
      <c r="Y14" s="146" t="str">
        <f>IF(W_Anlagenstammdaten!T9=0,"",W_Anlagenstammdaten!T9)</f>
        <v/>
      </c>
      <c r="Z14" s="146" t="str">
        <f>IF(W_Anlagenstammdaten!U9=0,"",W_Anlagenstammdaten!U9)</f>
        <v/>
      </c>
      <c r="AA14" s="146" t="str">
        <f>IF(W_Anlagenstammdaten!V9=0,"",W_Anlagenstammdaten!V9)</f>
        <v/>
      </c>
      <c r="AB14" s="146" t="str">
        <f>IF(W_Anlagenstammdaten!W9=0,"",W_Anlagenstammdaten!W9)</f>
        <v/>
      </c>
      <c r="AC14" s="146" t="str">
        <f>IF(W_Anlagenstammdaten!X9=0,"",W_Anlagenstammdaten!X9)</f>
        <v/>
      </c>
      <c r="AD14" s="146" t="str">
        <f>IF(W_Anlagenstammdaten!Y9=0,"",W_Anlagenstammdaten!Y9)</f>
        <v/>
      </c>
      <c r="AE14" s="146" t="str">
        <f>IF(W_Anlagenstammdaten!Z9=0,"",W_Anlagenstammdaten!Z9)</f>
        <v/>
      </c>
      <c r="AF14" s="146" t="str">
        <f>IF(W_Anlagenstammdaten!AA9=0,"",W_Anlagenstammdaten!AA9)</f>
        <v/>
      </c>
      <c r="AG14" s="146" t="str">
        <f>IF(W_Anlagenstammdaten!AB9=0,"",W_Anlagenstammdaten!AB9)</f>
        <v/>
      </c>
      <c r="AH14" s="146" t="str">
        <f>IF(W_Anlagenstammdaten!AC9=0,"",W_Anlagenstammdaten!AC9)</f>
        <v/>
      </c>
      <c r="AI14" s="146" t="str">
        <f>IF(W_Anlagenstammdaten!AD9=0,"",W_Anlagenstammdaten!AD9)</f>
        <v/>
      </c>
      <c r="AJ14" s="146" t="str">
        <f>IF(W_Anlagenstammdaten!AE9=0,"",W_Anlagenstammdaten!AE9)</f>
        <v/>
      </c>
      <c r="AK14" s="146" t="str">
        <f>IF(W_Anlagenstammdaten!AF9=0,"",W_Anlagenstammdaten!AF9)</f>
        <v/>
      </c>
      <c r="AL14" s="146" t="str">
        <f>IF(W_Anlagenstammdaten!AG9=0,"",W_Anlagenstammdaten!AG9)</f>
        <v/>
      </c>
      <c r="AM14" s="146" t="str">
        <f>IF(W_Anlagenstammdaten!AH9=0,"",W_Anlagenstammdaten!AH9)</f>
        <v/>
      </c>
      <c r="AN14" s="146" t="str">
        <f>IF(W_Anlagenstammdaten!AI9=0,"",W_Anlagenstammdaten!AI9)</f>
        <v/>
      </c>
      <c r="AO14" s="146" t="str">
        <f>IF(W_Anlagenstammdaten!AJ9=0,"",W_Anlagenstammdaten!AJ9)</f>
        <v/>
      </c>
      <c r="AP14" s="146" t="str">
        <f>IF(W_Anlagenstammdaten!AK9=0,"",W_Anlagenstammdaten!AK9)</f>
        <v/>
      </c>
      <c r="AQ14" s="146" t="str">
        <f>IF(W_Anlagenstammdaten!AL9=0,"",W_Anlagenstammdaten!AL9)</f>
        <v/>
      </c>
      <c r="AR14" s="146" t="str">
        <f>IF(W_Anlagenstammdaten!AM9=0,"",W_Anlagenstammdaten!AM9)</f>
        <v/>
      </c>
      <c r="AS14" s="146" t="str">
        <f>IF(W_Anlagenstammdaten!AN9=0,"",W_Anlagenstammdaten!AN9)</f>
        <v/>
      </c>
      <c r="AT14" s="146" t="str">
        <f>IF(W_Anlagenstammdaten!AO9=0,"",W_Anlagenstammdaten!AO9)</f>
        <v/>
      </c>
      <c r="AU14" s="146" t="str">
        <f>IF(W_Anlagenstammdaten!AP9=0,"",W_Anlagenstammdaten!AP9)</f>
        <v/>
      </c>
      <c r="AV14" s="146" t="str">
        <f>IF(W_Anlagenstammdaten!AQ9=0,"",W_Anlagenstammdaten!AQ9)</f>
        <v/>
      </c>
      <c r="AW14" s="146" t="str">
        <f>IF(W_Anlagenstammdaten!AR9=0,"",W_Anlagenstammdaten!AR9)</f>
        <v/>
      </c>
      <c r="AX14" s="146" t="str">
        <f>IF(W_Anlagenstammdaten!AS9=0,"",W_Anlagenstammdaten!AS9)</f>
        <v/>
      </c>
      <c r="AY14" s="146" t="str">
        <f>IF(W_Anlagenstammdaten!AT9=0,"",W_Anlagenstammdaten!AT9)</f>
        <v/>
      </c>
      <c r="AZ14" s="146" t="str">
        <f>IF(W_Anlagenstammdaten!AU9=0,"",W_Anlagenstammdaten!AU9)</f>
        <v/>
      </c>
      <c r="BA14" s="146" t="str">
        <f>IF(W_Anlagenstammdaten!AV9=0,"",W_Anlagenstammdaten!AV9)</f>
        <v/>
      </c>
      <c r="BB14" s="146" t="str">
        <f>IF(W_Anlagenstammdaten!AW9=0,"",W_Anlagenstammdaten!AW9)</f>
        <v/>
      </c>
      <c r="BC14" s="146" t="str">
        <f>IF(W_Anlagenstammdaten!AX9=0,"",W_Anlagenstammdaten!AX9)</f>
        <v/>
      </c>
      <c r="BD14" s="146" t="str">
        <f>IF(W_Anlagenstammdaten!AY9=0,"",W_Anlagenstammdaten!AY9)</f>
        <v/>
      </c>
      <c r="BE14" s="146" t="str">
        <f>IF(W_Anlagenstammdaten!AZ9=0,"",W_Anlagenstammdaten!AZ9)</f>
        <v/>
      </c>
      <c r="BF14" s="146" t="str">
        <f>IF(W_Anlagenstammdaten!BA9=0,"",W_Anlagenstammdaten!BA9)</f>
        <v/>
      </c>
      <c r="BG14" s="5"/>
    </row>
    <row r="15" spans="1:59" ht="18.600000000000001" customHeight="1" x14ac:dyDescent="0.25">
      <c r="A15" s="5"/>
      <c r="B15" s="5"/>
      <c r="C15" s="19" t="s">
        <v>170</v>
      </c>
      <c r="D15" s="49" t="s">
        <v>171</v>
      </c>
      <c r="E15" s="23"/>
      <c r="F15" s="5"/>
      <c r="G15" s="49"/>
      <c r="H15" s="5"/>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5"/>
    </row>
    <row r="16" spans="1:59" ht="18.600000000000001" customHeight="1" x14ac:dyDescent="0.25">
      <c r="A16" s="5"/>
      <c r="B16" s="5"/>
      <c r="C16" s="19" t="s">
        <v>164</v>
      </c>
      <c r="D16" s="49" t="s">
        <v>168</v>
      </c>
      <c r="E16" s="23"/>
      <c r="F16" s="5"/>
      <c r="G16" s="49"/>
      <c r="H16" s="5"/>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5"/>
    </row>
    <row r="17" spans="1:59" ht="29.25" x14ac:dyDescent="0.25">
      <c r="A17" s="5"/>
      <c r="B17" s="5"/>
      <c r="C17" s="142" t="s">
        <v>235</v>
      </c>
      <c r="D17" s="49" t="s">
        <v>234</v>
      </c>
      <c r="E17" s="23"/>
      <c r="F17" s="5"/>
      <c r="G17" s="141"/>
      <c r="H17" s="5"/>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
    </row>
    <row r="18" spans="1:59" ht="18.600000000000001" customHeight="1" x14ac:dyDescent="0.25">
      <c r="A18" s="5"/>
      <c r="B18" s="5"/>
      <c r="C18" s="19" t="s">
        <v>167</v>
      </c>
      <c r="D18" s="49" t="s">
        <v>177</v>
      </c>
      <c r="E18" s="23"/>
      <c r="F18" s="5"/>
      <c r="G18" s="49"/>
      <c r="H18" s="5"/>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5"/>
    </row>
    <row r="19" spans="1:59" ht="18.600000000000001" customHeight="1" x14ac:dyDescent="0.25">
      <c r="A19" s="5"/>
      <c r="B19" s="5"/>
      <c r="C19" s="19" t="s">
        <v>165</v>
      </c>
      <c r="D19" s="49">
        <v>30</v>
      </c>
      <c r="E19" s="23"/>
      <c r="F19" s="5"/>
      <c r="G19" s="49"/>
      <c r="H19" s="5"/>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5"/>
    </row>
    <row r="20" spans="1:59" ht="18.600000000000001" customHeight="1" x14ac:dyDescent="0.25">
      <c r="A20" s="5"/>
      <c r="B20" s="5"/>
      <c r="C20" s="19" t="s">
        <v>169</v>
      </c>
      <c r="D20" s="49">
        <v>1</v>
      </c>
      <c r="E20" s="23"/>
      <c r="F20" s="5"/>
      <c r="G20" s="49"/>
      <c r="H20" s="5"/>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5"/>
    </row>
    <row r="21" spans="1:59" ht="32.450000000000003" customHeight="1" x14ac:dyDescent="0.25">
      <c r="A21" s="5"/>
      <c r="B21" s="5"/>
      <c r="C21" s="142" t="s">
        <v>178</v>
      </c>
      <c r="D21" s="49">
        <v>5</v>
      </c>
      <c r="E21" s="23"/>
      <c r="F21" s="5"/>
      <c r="G21" s="49"/>
      <c r="H21" s="5"/>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5"/>
    </row>
    <row r="22" spans="1:59" ht="32.450000000000003" customHeight="1" x14ac:dyDescent="0.25">
      <c r="A22" s="5"/>
      <c r="B22" s="5"/>
      <c r="C22" s="142" t="s">
        <v>179</v>
      </c>
      <c r="D22" s="49">
        <v>30</v>
      </c>
      <c r="E22" s="23"/>
      <c r="F22" s="5"/>
      <c r="G22" s="49"/>
      <c r="H22" s="5"/>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5"/>
    </row>
    <row r="23" spans="1:59" ht="32.450000000000003" customHeight="1" x14ac:dyDescent="0.25">
      <c r="A23" s="5"/>
      <c r="B23" s="5"/>
      <c r="C23" s="142" t="s">
        <v>180</v>
      </c>
      <c r="D23" s="49">
        <v>5</v>
      </c>
      <c r="E23" s="23"/>
      <c r="F23" s="5"/>
      <c r="G23" s="49"/>
      <c r="H23" s="5"/>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5"/>
    </row>
    <row r="24" spans="1:59" ht="32.450000000000003" customHeight="1" x14ac:dyDescent="0.25">
      <c r="A24" s="5"/>
      <c r="B24" s="5"/>
      <c r="C24" s="142" t="s">
        <v>236</v>
      </c>
      <c r="D24" s="49">
        <v>30</v>
      </c>
      <c r="E24" s="23"/>
      <c r="F24" s="5"/>
      <c r="G24" s="49"/>
      <c r="H24" s="5"/>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5"/>
    </row>
    <row r="25" spans="1:59" ht="15" x14ac:dyDescent="0.25">
      <c r="A25" s="5"/>
      <c r="B25" s="5"/>
      <c r="C25" s="72" t="s">
        <v>175</v>
      </c>
      <c r="D25" s="49"/>
      <c r="E25" s="23"/>
      <c r="F25" s="5"/>
      <c r="G25" s="49"/>
      <c r="H25" s="5"/>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5"/>
    </row>
    <row r="26" spans="1:59" ht="28.5" x14ac:dyDescent="0.25">
      <c r="A26" s="5"/>
      <c r="B26" s="5"/>
      <c r="C26" s="144" t="s">
        <v>174</v>
      </c>
      <c r="D26" s="49"/>
      <c r="E26" s="23"/>
      <c r="F26" s="5"/>
      <c r="G26" s="49"/>
      <c r="H26" s="5"/>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5"/>
    </row>
    <row r="27" spans="1:59" ht="43.5" x14ac:dyDescent="0.25">
      <c r="A27" s="5"/>
      <c r="B27" s="5"/>
      <c r="C27" s="142" t="s">
        <v>176</v>
      </c>
      <c r="D27" s="143">
        <v>60</v>
      </c>
      <c r="E27" s="23"/>
      <c r="F27" s="5"/>
      <c r="G27" s="143" t="s">
        <v>242</v>
      </c>
      <c r="H27" s="5"/>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5"/>
    </row>
    <row r="28" spans="1:59" ht="29.25" x14ac:dyDescent="0.25">
      <c r="A28" s="5"/>
      <c r="B28" s="5"/>
      <c r="C28" s="142" t="s">
        <v>173</v>
      </c>
      <c r="D28" s="49">
        <v>10</v>
      </c>
      <c r="E28" s="23"/>
      <c r="F28" s="5"/>
      <c r="G28" s="143" t="s">
        <v>242</v>
      </c>
      <c r="H28" s="5"/>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5"/>
    </row>
    <row r="29" spans="1:59" ht="15" x14ac:dyDescent="0.25">
      <c r="A29" s="5"/>
      <c r="B29" s="5"/>
      <c r="C29" s="142" t="s">
        <v>172</v>
      </c>
      <c r="D29" s="49">
        <v>10</v>
      </c>
      <c r="E29" s="23"/>
      <c r="F29" s="5"/>
      <c r="G29" s="143" t="s">
        <v>242</v>
      </c>
      <c r="H29" s="5"/>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5"/>
    </row>
    <row r="30" spans="1:59" ht="15" x14ac:dyDescent="0.25">
      <c r="A30" s="5"/>
      <c r="B30" s="5"/>
      <c r="C30" s="23"/>
      <c r="D30" s="23"/>
      <c r="E30" s="23"/>
      <c r="F30" s="51"/>
      <c r="G30" s="57"/>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5" x14ac:dyDescent="0.25">
      <c r="A31" s="5"/>
      <c r="B31" s="5"/>
      <c r="C31" s="23"/>
      <c r="D31" s="23"/>
      <c r="E31" s="23"/>
      <c r="F31" s="51"/>
      <c r="G31" s="57"/>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2.75" x14ac:dyDescent="0.2">
      <c r="A32" s="1"/>
      <c r="B32" s="1"/>
      <c r="C32" s="1"/>
      <c r="D32" s="1"/>
      <c r="E32" s="39"/>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ht="15.75" x14ac:dyDescent="0.25">
      <c r="A33" s="1"/>
      <c r="B33" s="1"/>
      <c r="C33" s="186" t="s">
        <v>80</v>
      </c>
      <c r="D33" s="186"/>
      <c r="E33" s="186"/>
      <c r="F33" s="186"/>
      <c r="G33" s="5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ht="15" x14ac:dyDescent="0.2">
      <c r="A34" s="1"/>
      <c r="B34" s="1"/>
      <c r="C34" s="187" t="s">
        <v>81</v>
      </c>
      <c r="D34" s="187"/>
      <c r="E34" s="187"/>
      <c r="F34" s="187"/>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ht="15" x14ac:dyDescent="0.2">
      <c r="A35" s="1"/>
      <c r="B35" s="1"/>
      <c r="C35" s="188" t="s">
        <v>82</v>
      </c>
      <c r="D35" s="188"/>
      <c r="E35" s="188"/>
      <c r="F35" s="18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row r="36" spans="1:59" ht="12.75" x14ac:dyDescent="0.2">
      <c r="A36" s="1"/>
      <c r="B36" s="1"/>
      <c r="C36" s="1"/>
      <c r="D36" s="1"/>
      <c r="E36" s="39"/>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s="111" customFormat="1" ht="15" hidden="1" customHeight="1" x14ac:dyDescent="0.25">
      <c r="A37" s="140"/>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row>
    <row r="38" spans="1:59" ht="12.75" hidden="1" x14ac:dyDescent="0.2">
      <c r="A38" s="113"/>
      <c r="B38" s="113"/>
      <c r="C38" s="114"/>
      <c r="D38" s="114"/>
      <c r="E38" s="114"/>
      <c r="F38" s="114"/>
      <c r="G38" s="113"/>
      <c r="H38" s="115"/>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row>
    <row r="39" spans="1:59" ht="12.75" hidden="1" x14ac:dyDescent="0.2">
      <c r="A39" s="113"/>
      <c r="B39" s="113"/>
      <c r="C39" s="113"/>
      <c r="D39" s="113"/>
      <c r="E39" s="114"/>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row>
    <row r="40" spans="1:59" ht="12.75" hidden="1" x14ac:dyDescent="0.2">
      <c r="A40" s="113"/>
      <c r="B40" s="113"/>
      <c r="C40" s="113"/>
      <c r="D40" s="113"/>
      <c r="E40" s="114"/>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row>
    <row r="41" spans="1:59" ht="12.75" hidden="1" x14ac:dyDescent="0.2">
      <c r="A41" s="113"/>
      <c r="B41" s="113"/>
      <c r="C41" s="113"/>
      <c r="D41" s="113"/>
      <c r="E41" s="114"/>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row>
    <row r="42" spans="1:59" ht="12.75" hidden="1" x14ac:dyDescent="0.2">
      <c r="A42" s="113"/>
      <c r="B42" s="113"/>
      <c r="C42" s="113"/>
      <c r="D42" s="113"/>
      <c r="E42" s="114"/>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row>
    <row r="43" spans="1:59" ht="12.75" hidden="1" x14ac:dyDescent="0.2">
      <c r="A43" s="113"/>
      <c r="B43" s="113"/>
      <c r="C43" s="113"/>
      <c r="D43" s="113"/>
      <c r="E43" s="114"/>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row>
    <row r="44" spans="1:59" ht="12.75" hidden="1" x14ac:dyDescent="0.2">
      <c r="A44" s="113"/>
      <c r="B44" s="113"/>
      <c r="C44" s="113"/>
      <c r="D44" s="113"/>
      <c r="E44" s="114"/>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row>
    <row r="45" spans="1:59" ht="12.75" hidden="1" x14ac:dyDescent="0.2">
      <c r="A45" s="113"/>
      <c r="B45" s="113"/>
      <c r="C45" s="113"/>
      <c r="D45" s="113"/>
      <c r="E45" s="114"/>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row>
    <row r="46" spans="1:59" ht="12.75" hidden="1" x14ac:dyDescent="0.2">
      <c r="A46" s="113"/>
      <c r="B46" s="113"/>
      <c r="C46" s="113"/>
      <c r="D46" s="113"/>
      <c r="E46" s="114"/>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row>
    <row r="47" spans="1:59" ht="12.75" hidden="1" x14ac:dyDescent="0.2">
      <c r="A47" s="113"/>
      <c r="B47" s="113"/>
      <c r="C47" s="113"/>
      <c r="D47" s="113"/>
      <c r="E47" s="114"/>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row>
    <row r="48" spans="1:59" ht="12.6" hidden="1" customHeight="1" x14ac:dyDescent="0.2">
      <c r="A48" s="113"/>
      <c r="B48" s="113"/>
      <c r="C48" s="113"/>
      <c r="D48" s="113"/>
      <c r="E48" s="114"/>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row>
    <row r="49" spans="1:59" ht="12.6" hidden="1" customHeight="1" x14ac:dyDescent="0.2">
      <c r="A49" s="113"/>
      <c r="B49" s="113"/>
      <c r="C49" s="113"/>
      <c r="D49" s="113"/>
      <c r="E49" s="114"/>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row>
    <row r="50" spans="1:59" ht="12.6" hidden="1" customHeight="1" x14ac:dyDescent="0.2">
      <c r="A50" s="113"/>
      <c r="B50" s="113"/>
      <c r="C50" s="113"/>
      <c r="D50" s="113"/>
      <c r="E50" s="114"/>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row>
    <row r="51" spans="1:59" ht="12.6" hidden="1" customHeight="1" x14ac:dyDescent="0.2">
      <c r="A51" s="113"/>
      <c r="B51" s="113"/>
      <c r="C51" s="113"/>
      <c r="D51" s="113"/>
      <c r="E51" s="114"/>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row>
    <row r="52" spans="1:59" ht="12.6" hidden="1" customHeight="1" x14ac:dyDescent="0.2">
      <c r="A52" s="113"/>
      <c r="B52" s="113"/>
      <c r="C52" s="113"/>
      <c r="D52" s="113"/>
      <c r="E52" s="114"/>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row>
    <row r="53" spans="1:59" ht="12.6" hidden="1" customHeight="1" x14ac:dyDescent="0.2">
      <c r="A53" s="113"/>
      <c r="B53" s="113"/>
      <c r="C53" s="113"/>
      <c r="D53" s="113"/>
      <c r="E53" s="114"/>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row>
  </sheetData>
  <sheetProtection algorithmName="SHA-512" hashValue="tw2Jp3DOGRIp/OxGKrzgG6iLyYls2lOpldhQTJZI+ByJ6R9sxi2y45S5qQaXSBKW7YMtMTszR/aMORZmNwwW4Q==" saltValue="mbf+nlUOxfPE44rKH4jMlA==" spinCount="100000" sheet="1" objects="1" scenarios="1" selectLockedCells="1"/>
  <dataConsolidate/>
  <mergeCells count="4">
    <mergeCell ref="C33:F33"/>
    <mergeCell ref="C34:F34"/>
    <mergeCell ref="C35:F35"/>
    <mergeCell ref="B37:BG37"/>
  </mergeCells>
  <phoneticPr fontId="30" type="noConversion"/>
  <dataValidations count="1">
    <dataValidation type="list" allowBlank="1" showInputMessage="1" showErrorMessage="1" sqref="G17" xr:uid="{B7D59521-2590-4B6F-9954-41BFA9330C24}">
      <formula1>"ja,nein"</formula1>
    </dataValidation>
  </dataValidation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0271753963A6479BA7A7418C360E49" ma:contentTypeVersion="12" ma:contentTypeDescription="Create a new document." ma:contentTypeScope="" ma:versionID="1d1737de080c49df32492466fdb46ceb">
  <xsd:schema xmlns:xsd="http://www.w3.org/2001/XMLSchema" xmlns:xs="http://www.w3.org/2001/XMLSchema" xmlns:p="http://schemas.microsoft.com/office/2006/metadata/properties" xmlns:ns2="67238414-38fd-467b-a3f7-d35bf0d6b96d" xmlns:ns3="32eaf1f3-2df0-4ef5-85c8-b797078bf435" targetNamespace="http://schemas.microsoft.com/office/2006/metadata/properties" ma:root="true" ma:fieldsID="94c051c6b5773fdb58c67301307cb776" ns2:_="" ns3:_="">
    <xsd:import namespace="67238414-38fd-467b-a3f7-d35bf0d6b96d"/>
    <xsd:import namespace="32eaf1f3-2df0-4ef5-85c8-b797078bf4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238414-38fd-467b-a3f7-d35bf0d6b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eaf1f3-2df0-4ef5-85c8-b797078bf4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9C2E26-CF04-4569-81B0-ED2C1AAF6B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238414-38fd-467b-a3f7-d35bf0d6b96d"/>
    <ds:schemaRef ds:uri="32eaf1f3-2df0-4ef5-85c8-b797078bf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F1C393-5FA0-497E-96D9-F902DCF3E7B4}">
  <ds:schemaRefs>
    <ds:schemaRef ds:uri="http://schemas.microsoft.com/sharepoint/v3/contenttype/forms"/>
  </ds:schemaRefs>
</ds:datastoreItem>
</file>

<file path=customXml/itemProps3.xml><?xml version="1.0" encoding="utf-8"?>
<ds:datastoreItem xmlns:ds="http://schemas.openxmlformats.org/officeDocument/2006/customXml" ds:itemID="{B0605436-D37C-477C-AB3C-813C2D75C4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2eaf1f3-2df0-4ef5-85c8-b797078bf435"/>
    <ds:schemaRef ds:uri="http://purl.org/dc/elements/1.1/"/>
    <ds:schemaRef ds:uri="67238414-38fd-467b-a3f7-d35bf0d6b96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72</vt:i4>
      </vt:variant>
    </vt:vector>
  </HeadingPairs>
  <TitlesOfParts>
    <vt:vector size="77" baseType="lpstr">
      <vt:lpstr>W_Checkliste</vt:lpstr>
      <vt:lpstr>W_Vertrags- und Ansprechpartner</vt:lpstr>
      <vt:lpstr>W_Parkstammdaten</vt:lpstr>
      <vt:lpstr>W_Anlagenstammdaten</vt:lpstr>
      <vt:lpstr>W_Redispatch 2.0 Stammdaten</vt:lpstr>
      <vt:lpstr>W_Checkliste!Facility_City</vt:lpstr>
      <vt:lpstr>W_Parkstammdaten!Facility_City</vt:lpstr>
      <vt:lpstr>'W_Vertrags- und Ansprechpartner'!Facility_Comment</vt:lpstr>
      <vt:lpstr>W_Checkliste!Facility_CountPlants</vt:lpstr>
      <vt:lpstr>W_Parkstammdaten!Facility_CountPlants</vt:lpstr>
      <vt:lpstr>W_Checkliste!Facility_DialUpSoftware</vt:lpstr>
      <vt:lpstr>W_Parkstammdaten!Facility_DialUpSoftware</vt:lpstr>
      <vt:lpstr>'W_Vertrags- und Ansprechpartner'!Facility_FacilityManager.Address.City</vt:lpstr>
      <vt:lpstr>'W_Vertrags- und Ansprechpartner'!Facility_FacilityManager.Address.Number</vt:lpstr>
      <vt:lpstr>'W_Vertrags- und Ansprechpartner'!Facility_FacilityManager.Address.Street</vt:lpstr>
      <vt:lpstr>'W_Vertrags- und Ansprechpartner'!Facility_FacilityManager.Address.Zip</vt:lpstr>
      <vt:lpstr>'W_Vertrags- und Ansprechpartner'!Facility_FacilityManager.Contacts.Email</vt:lpstr>
      <vt:lpstr>Facility_FacilityManager.Contacts.Fax</vt:lpstr>
      <vt:lpstr>'W_Vertrags- und Ansprechpartner'!Facility_FacilityManager.Contacts.Name</vt:lpstr>
      <vt:lpstr>'W_Vertrags- und Ansprechpartner'!Facility_FacilityManager.Contacts.Phone</vt:lpstr>
      <vt:lpstr>'W_Vertrags- und Ansprechpartner'!Facility_FacilityManager.Contacts.Surname</vt:lpstr>
      <vt:lpstr>'W_Vertrags- und Ansprechpartner'!Facility_FacilityManager.Name</vt:lpstr>
      <vt:lpstr>W_Checkliste!Facility_FederalState</vt:lpstr>
      <vt:lpstr>W_Parkstammdaten!Facility_FederalState</vt:lpstr>
      <vt:lpstr>W_Checkliste!Facility_Name</vt:lpstr>
      <vt:lpstr>W_Parkstammdaten!Facility_Name</vt:lpstr>
      <vt:lpstr>'W_Redispatch 2.0 Stammdaten'!Facility_Name</vt:lpstr>
      <vt:lpstr>W_Checkliste!Facility_NumberSupplement</vt:lpstr>
      <vt:lpstr>W_Parkstammdaten!Facility_NumberSupplement</vt:lpstr>
      <vt:lpstr>W_Checkliste!Facility_Portfolio.EnergySource</vt:lpstr>
      <vt:lpstr>W_Parkstammdaten!Facility_Portfolio.EnergySource</vt:lpstr>
      <vt:lpstr>'W_Redispatch 2.0 Stammdaten'!Facility_Portfolio.EnergySource</vt:lpstr>
      <vt:lpstr>W_Checkliste!Facility_PowerComplete</vt:lpstr>
      <vt:lpstr>W_Parkstammdaten!Facility_PowerComplete</vt:lpstr>
      <vt:lpstr>W_Checkliste!Facility_Street</vt:lpstr>
      <vt:lpstr>W_Parkstammdaten!Facility_Street</vt:lpstr>
      <vt:lpstr>W_Checkliste!Facility_StreetNumber</vt:lpstr>
      <vt:lpstr>W_Parkstammdaten!Facility_StreetNumber</vt:lpstr>
      <vt:lpstr>W_Checkliste!Facility_TypeOfControl</vt:lpstr>
      <vt:lpstr>W_Parkstammdaten!Facility_TypeOfControl</vt:lpstr>
      <vt:lpstr>W_Checkliste!Facility_Zip</vt:lpstr>
      <vt:lpstr>W_Parkstammdaten!Facility_Zip</vt:lpstr>
      <vt:lpstr>n_zp</vt:lpstr>
      <vt:lpstr>'W_Vertrags- und Ansprechpartner'!Plant_BankName</vt:lpstr>
      <vt:lpstr>'W_Vertrags- und Ansprechpartner'!Plant_Big</vt:lpstr>
      <vt:lpstr>W_Checkliste!Plant_DistributionEisManSignal</vt:lpstr>
      <vt:lpstr>W_Parkstammdaten!Plant_DistributionEisManSignal</vt:lpstr>
      <vt:lpstr>W_Anlagenstammdaten!Plant_EEGCode</vt:lpstr>
      <vt:lpstr>W_Anlagenstammdaten!Plant_EEGCompensation</vt:lpstr>
      <vt:lpstr>W_Anlagenstammdaten!Plant_EEGCompensationValidity</vt:lpstr>
      <vt:lpstr>W_Checkliste!Plant_EEGLoadmanagement</vt:lpstr>
      <vt:lpstr>W_Parkstammdaten!Plant_EEGLoadmanagement</vt:lpstr>
      <vt:lpstr>W_Checkliste!Plant_EEGLoadmanagementLocation</vt:lpstr>
      <vt:lpstr>W_Parkstammdaten!Plant_EEGLoadmanagementLocation</vt:lpstr>
      <vt:lpstr>'W_Vertrags- und Ansprechpartner'!Plant_Iban</vt:lpstr>
      <vt:lpstr>W_Anlagenstammdaten!Plant_ImplementingYear</vt:lpstr>
      <vt:lpstr>W_Anlagenstammdaten!Plant_Name</vt:lpstr>
      <vt:lpstr>W_Checkliste!Plant_NameGridConnection</vt:lpstr>
      <vt:lpstr>W_Parkstammdaten!Plant_NameGridConnection</vt:lpstr>
      <vt:lpstr>W_Anlagenstammdaten!Plant_SerialNumber</vt:lpstr>
      <vt:lpstr>W_Anlagenstammdaten!Plant_Settlementpoint.Code</vt:lpstr>
      <vt:lpstr>W_Parkstammdaten!Plant_Settlementpoint.TransmissionSystemOperator_Modify</vt:lpstr>
      <vt:lpstr>W_Parkstammdaten!Plant_Settlementpoint.TransmissionSystemOperatorBDEWCode</vt:lpstr>
      <vt:lpstr>W_Parkstammdaten!Plant_SettlementPoint.VNBManager.BDEWCode</vt:lpstr>
      <vt:lpstr>W_Parkstammdaten!Plant_SettlementPoint.VNBManager.Name</vt:lpstr>
      <vt:lpstr>'W_Vertrags- und Ansprechpartner'!Plant_Vat</vt:lpstr>
      <vt:lpstr>'W_Vertrags- und Ansprechpartner'!plantBankName</vt:lpstr>
      <vt:lpstr>'W_Vertrags- und Ansprechpartner'!TemplateVersion</vt:lpstr>
      <vt:lpstr>W_Anlagenstammdaten!Wind_AxisAltitude</vt:lpstr>
      <vt:lpstr>W_Anlagenstammdaten!Wind_Diameter</vt:lpstr>
      <vt:lpstr>W_Anlagenstammdaten!Wind_Latitude</vt:lpstr>
      <vt:lpstr>W_Anlagenstammdaten!Wind_Longitude</vt:lpstr>
      <vt:lpstr>W_Anlagenstammdaten!Wind_OperationMode</vt:lpstr>
      <vt:lpstr>W_Anlagenstammdaten!Wind_ReferenceYieldInKWh</vt:lpstr>
      <vt:lpstr>W_Anlagenstammdaten!Wind_SingleDevice.Manufacturer</vt:lpstr>
      <vt:lpstr>W_Anlagenstammdaten!Wind_SingleDevice.ModelRange</vt:lpstr>
      <vt:lpstr>W_Anlagenstammdaten!Wind_SingleDevice.Power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Steingrube Fritz (MM-G) ext</dc:creator>
  <cp:lastModifiedBy>Harder Verena (MM-RS)</cp:lastModifiedBy>
  <dcterms:created xsi:type="dcterms:W3CDTF">2020-08-25T10:08:45Z</dcterms:created>
  <dcterms:modified xsi:type="dcterms:W3CDTF">2022-03-22T13:47:15Z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559495-8c45-4333-a448-fe4ad50e7cd4_Enabled">
    <vt:lpwstr>true</vt:lpwstr>
  </property>
  <property fmtid="{D5CDD505-2E9C-101B-9397-08002B2CF9AE}" pid="3" name="MSIP_Label_c9559495-8c45-4333-a448-fe4ad50e7cd4_SetDate">
    <vt:lpwstr>2020-10-09T11:11:56Z</vt:lpwstr>
  </property>
  <property fmtid="{D5CDD505-2E9C-101B-9397-08002B2CF9AE}" pid="4" name="MSIP_Label_c9559495-8c45-4333-a448-fe4ad50e7cd4_Method">
    <vt:lpwstr>Privileged</vt:lpwstr>
  </property>
  <property fmtid="{D5CDD505-2E9C-101B-9397-08002B2CF9AE}" pid="5" name="MSIP_Label_c9559495-8c45-4333-a448-fe4ad50e7cd4_Name">
    <vt:lpwstr>c9559495-8c45-4333-a448-fe4ad50e7cd4</vt:lpwstr>
  </property>
  <property fmtid="{D5CDD505-2E9C-101B-9397-08002B2CF9AE}" pid="6" name="MSIP_Label_c9559495-8c45-4333-a448-fe4ad50e7cd4_SiteId">
    <vt:lpwstr>f8be18a6-f648-4a47-be73-86d6c5c6604d</vt:lpwstr>
  </property>
  <property fmtid="{D5CDD505-2E9C-101B-9397-08002B2CF9AE}" pid="7" name="MSIP_Label_c9559495-8c45-4333-a448-fe4ad50e7cd4_ActionId">
    <vt:lpwstr>0c888f71-7104-4e66-aa0b-ccc1d85ce523</vt:lpwstr>
  </property>
  <property fmtid="{D5CDD505-2E9C-101B-9397-08002B2CF9AE}" pid="8" name="MSIP_Label_c9559495-8c45-4333-a448-fe4ad50e7cd4_ContentBits">
    <vt:lpwstr>0</vt:lpwstr>
  </property>
  <property fmtid="{D5CDD505-2E9C-101B-9397-08002B2CF9AE}" pid="9" name="ContentTypeId">
    <vt:lpwstr>0x0101007C0271753963A6479BA7A7418C360E49</vt:lpwstr>
  </property>
</Properties>
</file>